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8" yWindow="312" windowWidth="22692" windowHeight="9276" activeTab="29"/>
  </bookViews>
  <sheets>
    <sheet name="D2 System" sheetId="1" r:id="rId1"/>
    <sheet name="A 3100 " sheetId="17" r:id="rId2"/>
    <sheet name="A 3100 fl1" sheetId="19" state="hidden" r:id="rId3"/>
    <sheet name="A 3100 fl2" sheetId="3" state="hidden" r:id="rId4"/>
    <sheet name="A 3100 fl3" sheetId="9" state="hidden" r:id="rId5"/>
    <sheet name="A 3100 fl4" sheetId="10" state="hidden" r:id="rId6"/>
    <sheet name="A 3100 fl5" sheetId="11" state="hidden" r:id="rId7"/>
    <sheet name="A 3100 fl6" sheetId="12" state="hidden" r:id="rId8"/>
    <sheet name="A 3100 fl7" sheetId="13" state="hidden" r:id="rId9"/>
    <sheet name="A 3100 fl8" sheetId="14" state="hidden" r:id="rId10"/>
    <sheet name="A 3100 fl9" sheetId="15" state="hidden" r:id="rId11"/>
    <sheet name="A 3100 fl10" sheetId="16" state="hidden" r:id="rId12"/>
    <sheet name="A 3100 fl11" sheetId="6" state="hidden" r:id="rId13"/>
    <sheet name="A 3100 fl12" sheetId="7" state="hidden" r:id="rId14"/>
    <sheet name="A 3100 fl13" sheetId="18" state="hidden" r:id="rId15"/>
    <sheet name="A Neo" sheetId="8" r:id="rId16"/>
    <sheet name="A 3200" sheetId="20" r:id="rId17"/>
    <sheet name="B 3100" sheetId="21" r:id="rId18"/>
    <sheet name="B Neo" sheetId="22" r:id="rId19"/>
    <sheet name="B 3200" sheetId="23" r:id="rId20"/>
    <sheet name="C Admin" sheetId="24" r:id="rId21"/>
    <sheet name="D" sheetId="25" r:id="rId22"/>
    <sheet name="E" sheetId="26" r:id="rId23"/>
    <sheet name="F" sheetId="27" r:id="rId24"/>
    <sheet name="G1" sheetId="34" r:id="rId25"/>
    <sheet name="G2" sheetId="29" r:id="rId26"/>
    <sheet name="H" sheetId="30" r:id="rId27"/>
    <sheet name="I" sheetId="31" r:id="rId28"/>
    <sheet name="J1" sheetId="32" r:id="rId29"/>
    <sheet name="K1 porters" sheetId="33" r:id="rId30"/>
  </sheets>
  <externalReferences>
    <externalReference r:id="rId31"/>
  </externalReferences>
  <definedNames>
    <definedName name="_xlnm.Print_Area" localSheetId="1">'A 3100 '!$A$1:$J$52</definedName>
    <definedName name="_xlnm.Print_Area" localSheetId="2">'A 3100 fl1'!$A$1:$J$34</definedName>
    <definedName name="_xlnm.Print_Area" localSheetId="11">'A 3100 fl10'!$A$1:$J$31</definedName>
    <definedName name="_xlnm.Print_Area" localSheetId="12">'A 3100 fl11'!$A$1:$J$32</definedName>
    <definedName name="_xlnm.Print_Area" localSheetId="13">'A 3100 fl12'!$A$1:$J$35</definedName>
    <definedName name="_xlnm.Print_Area" localSheetId="14">'A 3100 fl13'!$A$1:$J$28</definedName>
    <definedName name="_xlnm.Print_Area" localSheetId="3">'A 3100 fl2'!$A$1:$J$39</definedName>
    <definedName name="_xlnm.Print_Area" localSheetId="4">'A 3100 fl3'!$A$1:$J$34</definedName>
    <definedName name="_xlnm.Print_Area" localSheetId="5">'A 3100 fl4'!$A$1:$J$33</definedName>
    <definedName name="_xlnm.Print_Area" localSheetId="6">'A 3100 fl5'!$A$1:$J$32</definedName>
    <definedName name="_xlnm.Print_Area" localSheetId="7">'A 3100 fl6'!$A$1:$J$34</definedName>
    <definedName name="_xlnm.Print_Area" localSheetId="8">'A 3100 fl7'!$A$1:$J$34</definedName>
    <definedName name="_xlnm.Print_Area" localSheetId="9">'A 3100 fl8'!$A$1:$J$34</definedName>
    <definedName name="_xlnm.Print_Area" localSheetId="10">'A 3100 fl9'!$A$1:$J$33</definedName>
    <definedName name="_xlnm.Print_Area" localSheetId="16">'A 3200'!$A$1:$J$33</definedName>
    <definedName name="_xlnm.Print_Area" localSheetId="15">'A Neo'!$A$1:$J$29</definedName>
    <definedName name="_xlnm.Print_Area" localSheetId="17">'B 3100'!$A$1:$H$76</definedName>
    <definedName name="_xlnm.Print_Area" localSheetId="19">'B 3200'!$A$1:$H$32</definedName>
    <definedName name="_xlnm.Print_Area" localSheetId="18">'B Neo'!$A$1:$H$23</definedName>
    <definedName name="_xlnm.Print_Area" localSheetId="20">'C Admin'!$A$1:$E$38</definedName>
    <definedName name="_xlnm.Print_Area" localSheetId="0">'D2 System'!$A$1:$E$20</definedName>
    <definedName name="_xlnm.Print_Area" localSheetId="24">'G1'!$A$1:$C$26</definedName>
    <definedName name="_xlnm.Print_Area" localSheetId="28">'J1'!$A$1:$Q$16</definedName>
    <definedName name="_xlnm.Print_Area" localSheetId="29">'K1 porters'!$A$1:$N$13</definedName>
  </definedNames>
  <calcPr calcId="145621"/>
</workbook>
</file>

<file path=xl/calcChain.xml><?xml version="1.0" encoding="utf-8"?>
<calcChain xmlns="http://schemas.openxmlformats.org/spreadsheetml/2006/main">
  <c r="D11" i="32" l="1"/>
  <c r="C11" i="32"/>
  <c r="J22" i="20" l="1"/>
  <c r="J21" i="20"/>
  <c r="J20" i="20"/>
  <c r="J19" i="20"/>
  <c r="J18" i="20"/>
  <c r="J17" i="20"/>
  <c r="J16" i="20"/>
  <c r="C25" i="34" l="1"/>
  <c r="B22" i="23" l="1"/>
  <c r="E31" i="24" l="1"/>
  <c r="B21" i="21" l="1"/>
  <c r="B20" i="21"/>
  <c r="B18" i="21"/>
  <c r="B16" i="21"/>
  <c r="B30" i="24" l="1"/>
  <c r="B29" i="24"/>
  <c r="B27" i="24"/>
  <c r="B25" i="24" l="1"/>
  <c r="B24" i="24"/>
  <c r="I23" i="20"/>
  <c r="J20" i="17"/>
  <c r="J19" i="17"/>
  <c r="J18" i="17"/>
  <c r="J17" i="17"/>
  <c r="B21" i="24"/>
  <c r="B19" i="24"/>
  <c r="B16" i="24"/>
  <c r="N11" i="33"/>
  <c r="N10" i="33"/>
  <c r="N9" i="33"/>
  <c r="Q11" i="32"/>
  <c r="C36" i="26"/>
  <c r="B36" i="26"/>
  <c r="H28" i="25"/>
  <c r="E32" i="24"/>
  <c r="E33" i="24" s="1"/>
  <c r="E16" i="1" s="1"/>
  <c r="E11" i="32" l="1"/>
  <c r="B15" i="23"/>
  <c r="B25" i="23"/>
  <c r="B18" i="23"/>
  <c r="B29" i="23"/>
  <c r="B20" i="23"/>
  <c r="B17" i="23"/>
  <c r="B24" i="23"/>
  <c r="B27" i="23"/>
  <c r="B14" i="23"/>
  <c r="B11" i="23"/>
  <c r="H30" i="23"/>
  <c r="G30" i="23"/>
  <c r="B18" i="22"/>
  <c r="B20" i="22"/>
  <c r="B16" i="22"/>
  <c r="B14" i="22"/>
  <c r="B11" i="22"/>
  <c r="H21" i="22"/>
  <c r="G21" i="22"/>
  <c r="B46" i="21"/>
  <c r="B73" i="21"/>
  <c r="B61" i="21"/>
  <c r="B67" i="21"/>
  <c r="B43" i="21"/>
  <c r="B26" i="21"/>
  <c r="B14" i="21"/>
  <c r="B23" i="21"/>
  <c r="B25" i="21"/>
  <c r="B37" i="21"/>
  <c r="B48" i="21"/>
  <c r="B50" i="21"/>
  <c r="B55" i="21"/>
  <c r="B57" i="21"/>
  <c r="B72" i="21"/>
  <c r="H74" i="21"/>
  <c r="G74" i="21"/>
  <c r="E15" i="1"/>
  <c r="D14" i="1"/>
  <c r="C14" i="1"/>
  <c r="E14" i="1" s="1"/>
  <c r="E17" i="1"/>
  <c r="H23" i="20"/>
  <c r="J12" i="20"/>
  <c r="H52" i="17"/>
  <c r="D24" i="17"/>
  <c r="E38" i="17"/>
  <c r="B65" i="21" s="1"/>
  <c r="D26" i="17"/>
  <c r="B35" i="21" s="1"/>
  <c r="E33" i="17"/>
  <c r="B51" i="21" s="1"/>
  <c r="E40" i="17"/>
  <c r="B70" i="21" s="1"/>
  <c r="J39" i="17"/>
  <c r="I37" i="17"/>
  <c r="B63" i="21" s="1"/>
  <c r="D23" i="17"/>
  <c r="B28" i="21" s="1"/>
  <c r="H37" i="17"/>
  <c r="H42" i="17" s="1"/>
  <c r="B20" i="24" s="1"/>
  <c r="D37" i="17"/>
  <c r="B59" i="21" s="1"/>
  <c r="F12" i="17"/>
  <c r="B15" i="24" s="1"/>
  <c r="C16" i="17"/>
  <c r="C15" i="17"/>
  <c r="C14" i="17"/>
  <c r="C13" i="17"/>
  <c r="B12" i="17"/>
  <c r="I18" i="18"/>
  <c r="G24" i="19"/>
  <c r="F24" i="19"/>
  <c r="E24" i="19"/>
  <c r="D24" i="19"/>
  <c r="J23" i="19"/>
  <c r="J22" i="19"/>
  <c r="J21" i="19"/>
  <c r="J20" i="19"/>
  <c r="J19" i="19"/>
  <c r="J18" i="19"/>
  <c r="J17" i="19"/>
  <c r="J16" i="19"/>
  <c r="J12" i="19"/>
  <c r="J17" i="18"/>
  <c r="F18" i="18"/>
  <c r="D18" i="18"/>
  <c r="J16" i="18"/>
  <c r="J12" i="18"/>
  <c r="B62" i="21" l="1"/>
  <c r="B30" i="21"/>
  <c r="I42" i="17"/>
  <c r="B11" i="21"/>
  <c r="J25" i="20"/>
  <c r="B12" i="1" s="1"/>
  <c r="D23" i="20"/>
  <c r="E23" i="20"/>
  <c r="F23" i="20"/>
  <c r="J24" i="19"/>
  <c r="J26" i="19"/>
  <c r="H6" i="19" s="1"/>
  <c r="J18" i="18"/>
  <c r="J20" i="18"/>
  <c r="H6" i="18" s="1"/>
  <c r="J22" i="18"/>
  <c r="E25" i="17"/>
  <c r="B33" i="21" s="1"/>
  <c r="D34" i="17"/>
  <c r="D25" i="17"/>
  <c r="B32" i="21" s="1"/>
  <c r="D31" i="17"/>
  <c r="B45" i="21" s="1"/>
  <c r="J33" i="17"/>
  <c r="J32" i="17"/>
  <c r="J31" i="17"/>
  <c r="J38" i="17"/>
  <c r="J23" i="17"/>
  <c r="E29" i="17"/>
  <c r="D28" i="17"/>
  <c r="J26" i="17"/>
  <c r="J27" i="17"/>
  <c r="J40" i="17"/>
  <c r="J24" i="17"/>
  <c r="E37" i="17"/>
  <c r="J12" i="17"/>
  <c r="G42" i="17"/>
  <c r="J41" i="17"/>
  <c r="J36" i="17"/>
  <c r="J35" i="17"/>
  <c r="J30" i="17"/>
  <c r="J22" i="17"/>
  <c r="J21" i="17"/>
  <c r="J23" i="7"/>
  <c r="J20" i="6"/>
  <c r="F21" i="16"/>
  <c r="E21" i="16"/>
  <c r="D21" i="16"/>
  <c r="J21" i="16" s="1"/>
  <c r="J20" i="16"/>
  <c r="J19" i="16"/>
  <c r="J18" i="16"/>
  <c r="J17" i="16"/>
  <c r="J16" i="16"/>
  <c r="J12" i="16"/>
  <c r="F23" i="15"/>
  <c r="E23" i="15"/>
  <c r="D23" i="15"/>
  <c r="J22" i="15"/>
  <c r="J21" i="15"/>
  <c r="J20" i="15"/>
  <c r="J19" i="15"/>
  <c r="J18" i="15"/>
  <c r="J17" i="15"/>
  <c r="J16" i="15"/>
  <c r="J12" i="15"/>
  <c r="F24" i="14"/>
  <c r="E24" i="14"/>
  <c r="D24" i="14"/>
  <c r="J23" i="14"/>
  <c r="J22" i="14"/>
  <c r="J21" i="14"/>
  <c r="J20" i="14"/>
  <c r="J19" i="14"/>
  <c r="J18" i="14"/>
  <c r="J17" i="14"/>
  <c r="J16" i="14"/>
  <c r="J12" i="14"/>
  <c r="F24" i="13"/>
  <c r="E24" i="13"/>
  <c r="D24" i="13"/>
  <c r="J24" i="13" s="1"/>
  <c r="J23" i="13"/>
  <c r="J22" i="13"/>
  <c r="J21" i="13"/>
  <c r="J20" i="13"/>
  <c r="J19" i="13"/>
  <c r="J18" i="13"/>
  <c r="J17" i="13"/>
  <c r="J16" i="13"/>
  <c r="J12" i="13"/>
  <c r="F24" i="12"/>
  <c r="E24" i="12"/>
  <c r="D24" i="12"/>
  <c r="J23" i="12"/>
  <c r="J22" i="12"/>
  <c r="J21" i="12"/>
  <c r="J20" i="12"/>
  <c r="J19" i="12"/>
  <c r="J18" i="12"/>
  <c r="J17" i="12"/>
  <c r="J16" i="12"/>
  <c r="J12" i="12"/>
  <c r="J21" i="10"/>
  <c r="J20" i="10"/>
  <c r="J19" i="10"/>
  <c r="J18" i="10"/>
  <c r="J17" i="10"/>
  <c r="J16" i="10"/>
  <c r="F22" i="11"/>
  <c r="E22" i="11"/>
  <c r="D22" i="11"/>
  <c r="J22" i="11" s="1"/>
  <c r="J21" i="11"/>
  <c r="J20" i="11"/>
  <c r="J19" i="11"/>
  <c r="J18" i="11"/>
  <c r="J17" i="11"/>
  <c r="J16" i="11"/>
  <c r="J12" i="11"/>
  <c r="F23" i="10"/>
  <c r="E23" i="10"/>
  <c r="D23" i="10"/>
  <c r="J23" i="10" s="1"/>
  <c r="J22" i="10"/>
  <c r="J12" i="10"/>
  <c r="F24" i="9"/>
  <c r="E24" i="9"/>
  <c r="D24" i="9"/>
  <c r="J24" i="9" s="1"/>
  <c r="J23" i="9"/>
  <c r="J22" i="9"/>
  <c r="J21" i="9"/>
  <c r="J20" i="9"/>
  <c r="J19" i="9"/>
  <c r="J18" i="9"/>
  <c r="J17" i="9"/>
  <c r="J16" i="9"/>
  <c r="J12" i="9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B22" i="24" l="1"/>
  <c r="J29" i="17"/>
  <c r="B41" i="21"/>
  <c r="B12" i="24"/>
  <c r="B60" i="21"/>
  <c r="J34" i="17"/>
  <c r="B53" i="21"/>
  <c r="J28" i="17"/>
  <c r="J44" i="17" s="1"/>
  <c r="B39" i="21"/>
  <c r="J23" i="20"/>
  <c r="J27" i="20"/>
  <c r="H6" i="20"/>
  <c r="J25" i="17"/>
  <c r="J28" i="19"/>
  <c r="J37" i="17"/>
  <c r="E42" i="17"/>
  <c r="B18" i="24" s="1"/>
  <c r="D42" i="17"/>
  <c r="F42" i="17"/>
  <c r="J23" i="16"/>
  <c r="J25" i="16"/>
  <c r="H6" i="16"/>
  <c r="J23" i="15"/>
  <c r="J25" i="15"/>
  <c r="J24" i="14"/>
  <c r="J26" i="14"/>
  <c r="J28" i="14"/>
  <c r="J24" i="11"/>
  <c r="J26" i="11" s="1"/>
  <c r="J26" i="13"/>
  <c r="J28" i="13" s="1"/>
  <c r="J24" i="12"/>
  <c r="J26" i="12"/>
  <c r="J25" i="10"/>
  <c r="J27" i="10" s="1"/>
  <c r="J26" i="9"/>
  <c r="B11" i="1"/>
  <c r="H6" i="17" l="1"/>
  <c r="B10" i="1"/>
  <c r="B13" i="1" s="1"/>
  <c r="B11" i="32" s="1"/>
  <c r="F11" i="32" s="1"/>
  <c r="J46" i="17"/>
  <c r="J42" i="17"/>
  <c r="H6" i="15"/>
  <c r="J27" i="15"/>
  <c r="H6" i="14"/>
  <c r="H6" i="11"/>
  <c r="H6" i="13"/>
  <c r="J28" i="12"/>
  <c r="H6" i="12"/>
  <c r="H6" i="10"/>
  <c r="H6" i="9"/>
  <c r="J28" i="9"/>
  <c r="H29" i="8"/>
  <c r="G19" i="8"/>
  <c r="F19" i="8"/>
  <c r="D19" i="8"/>
  <c r="J18" i="8"/>
  <c r="J17" i="8"/>
  <c r="J16" i="8"/>
  <c r="J15" i="8"/>
  <c r="J12" i="8"/>
  <c r="J21" i="8" l="1"/>
  <c r="J19" i="8"/>
  <c r="F25" i="7"/>
  <c r="E25" i="7"/>
  <c r="D25" i="7"/>
  <c r="J24" i="7"/>
  <c r="J22" i="7"/>
  <c r="J21" i="7"/>
  <c r="J20" i="7"/>
  <c r="J16" i="7"/>
  <c r="J12" i="7"/>
  <c r="F22" i="6"/>
  <c r="E22" i="6"/>
  <c r="D22" i="6"/>
  <c r="J21" i="6"/>
  <c r="J19" i="6"/>
  <c r="J18" i="6"/>
  <c r="J17" i="6"/>
  <c r="J16" i="6"/>
  <c r="J12" i="6"/>
  <c r="G29" i="3"/>
  <c r="F29" i="3"/>
  <c r="E29" i="3"/>
  <c r="D29" i="3"/>
  <c r="J12" i="3"/>
  <c r="E12" i="1"/>
  <c r="E11" i="1"/>
  <c r="E10" i="1"/>
  <c r="J27" i="7" l="1"/>
  <c r="H6" i="7" s="1"/>
  <c r="H6" i="8"/>
  <c r="J23" i="8"/>
  <c r="J25" i="7"/>
  <c r="J24" i="6"/>
  <c r="J26" i="6" s="1"/>
  <c r="J22" i="6"/>
  <c r="J29" i="3"/>
  <c r="J31" i="3"/>
  <c r="J33" i="3" s="1"/>
  <c r="J29" i="7" l="1"/>
  <c r="H6" i="6"/>
  <c r="H6" i="3"/>
</calcChain>
</file>

<file path=xl/sharedStrings.xml><?xml version="1.0" encoding="utf-8"?>
<sst xmlns="http://schemas.openxmlformats.org/spreadsheetml/2006/main" count="1239" uniqueCount="347">
  <si>
    <t>Houston Community College</t>
  </si>
  <si>
    <t>Labor Summary by Building</t>
  </si>
  <si>
    <t>Schedule D2</t>
  </si>
  <si>
    <t>Daily Hours</t>
  </si>
  <si>
    <t>Cleanable Square Feet</t>
  </si>
  <si>
    <t>Daily</t>
  </si>
  <si>
    <t>Total</t>
  </si>
  <si>
    <t>Hours</t>
  </si>
  <si>
    <t>1st Shift</t>
  </si>
  <si>
    <t>2nd Shift</t>
  </si>
  <si>
    <t>Restrooms</t>
  </si>
  <si>
    <t>Distribution - Areas - Floor Surfaces</t>
  </si>
  <si>
    <t>Schedule A</t>
  </si>
  <si>
    <t>Cleanable Square Ft:</t>
  </si>
  <si>
    <t>Date: Feb '19</t>
  </si>
  <si>
    <t>Preparer:  RVC</t>
  </si>
  <si>
    <t>Floor Surfaces</t>
  </si>
  <si>
    <t>Building Areas</t>
  </si>
  <si>
    <t>#</t>
  </si>
  <si>
    <t>Amt</t>
  </si>
  <si>
    <t>Carpet</t>
  </si>
  <si>
    <t>Vinyl</t>
  </si>
  <si>
    <t>Ceramic</t>
  </si>
  <si>
    <t>Terrazzo</t>
  </si>
  <si>
    <t>Pirelli</t>
  </si>
  <si>
    <t>Cement</t>
  </si>
  <si>
    <t>Total By</t>
  </si>
  <si>
    <t>Tile</t>
  </si>
  <si>
    <t>Concrete</t>
  </si>
  <si>
    <t>Space</t>
  </si>
  <si>
    <t>Toilets</t>
  </si>
  <si>
    <t>Urinals</t>
  </si>
  <si>
    <t>Sinks</t>
  </si>
  <si>
    <t>Corridors</t>
  </si>
  <si>
    <t>Offices</t>
  </si>
  <si>
    <t>Lounges</t>
  </si>
  <si>
    <t>Workrooms</t>
  </si>
  <si>
    <t>Receiving</t>
  </si>
  <si>
    <t>Break Room</t>
  </si>
  <si>
    <t>Totals By Surface</t>
  </si>
  <si>
    <t xml:space="preserve"> Cleanable Total:  </t>
  </si>
  <si>
    <t>NON CLEANABLES</t>
  </si>
  <si>
    <t>Storage</t>
  </si>
  <si>
    <t>Electrical</t>
  </si>
  <si>
    <t>Mechanical</t>
  </si>
  <si>
    <t>Janitor</t>
  </si>
  <si>
    <t>Elevator Shafts</t>
  </si>
  <si>
    <t>Elevator Lobby</t>
  </si>
  <si>
    <t>Labor Distribution</t>
  </si>
  <si>
    <t>Schedule B</t>
  </si>
  <si>
    <t>Area</t>
  </si>
  <si>
    <t>Sq. Ft.</t>
  </si>
  <si>
    <t>Surface</t>
  </si>
  <si>
    <t>Function</t>
  </si>
  <si>
    <t>Production</t>
  </si>
  <si>
    <t>Frequency</t>
  </si>
  <si>
    <t xml:space="preserve">1st </t>
  </si>
  <si>
    <t>2nd</t>
  </si>
  <si>
    <t xml:space="preserve"> Rate</t>
  </si>
  <si>
    <t>Shift</t>
  </si>
  <si>
    <t>Ceramic Tile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</si>
  <si>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</si>
  <si>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1x/Day</t>
  </si>
  <si>
    <t>Total Fixtures (4)</t>
  </si>
  <si>
    <t>General Cleaning</t>
  </si>
  <si>
    <t>Conference Rooms</t>
  </si>
  <si>
    <t>1x/day</t>
  </si>
  <si>
    <t>Pol. Concrete</t>
  </si>
  <si>
    <t>Vinyl Tile</t>
  </si>
  <si>
    <t>Polish Concrete</t>
  </si>
  <si>
    <t>Library</t>
  </si>
  <si>
    <t xml:space="preserve">Total Daily Hours:  </t>
  </si>
  <si>
    <t>*Touch Up &amp; Restock for Day Porters/Matrons</t>
  </si>
  <si>
    <t>Neo Café</t>
  </si>
  <si>
    <t>3100 Main Street - 2nd Floor</t>
  </si>
  <si>
    <t>Polished</t>
  </si>
  <si>
    <t>Granite</t>
  </si>
  <si>
    <t>Seminar Lobby</t>
  </si>
  <si>
    <t>Seminar Room</t>
  </si>
  <si>
    <t>Conference Room</t>
  </si>
  <si>
    <t>Copy Rooms</t>
  </si>
  <si>
    <t>Kitchens</t>
  </si>
  <si>
    <t>Bridge Lobby</t>
  </si>
  <si>
    <t>Meeting Rooms</t>
  </si>
  <si>
    <t>Break Area</t>
  </si>
  <si>
    <t xml:space="preserve">Bridge   </t>
  </si>
  <si>
    <t>2nd Floor Gross Sq.Ft.</t>
  </si>
  <si>
    <t>Open to Below</t>
  </si>
  <si>
    <t>Copy Room</t>
  </si>
  <si>
    <t>Comm Rooms</t>
  </si>
  <si>
    <t>3100 Main Street - 11th Floor</t>
  </si>
  <si>
    <t>3100 Main Street - 12th Floor</t>
  </si>
  <si>
    <t>Shower</t>
  </si>
  <si>
    <t>Chancellor Restroom</t>
  </si>
  <si>
    <t>Coffee Room</t>
  </si>
  <si>
    <t>Neo's Cafe</t>
  </si>
  <si>
    <t>Restrooms/Lockers</t>
  </si>
  <si>
    <t>Kitchen</t>
  </si>
  <si>
    <t>Servery</t>
  </si>
  <si>
    <t>Dining Area</t>
  </si>
  <si>
    <t>Gross Sq.Ft.</t>
  </si>
  <si>
    <t>Freezers/Refrig</t>
  </si>
  <si>
    <t>Office Space (Main 3200)</t>
  </si>
  <si>
    <t>System Buildings</t>
  </si>
  <si>
    <t>Office Space (Main 3100)</t>
  </si>
  <si>
    <t>Freight Elevator Lobby</t>
  </si>
  <si>
    <t>3100 Main Street - 3rd Floor</t>
  </si>
  <si>
    <t>Training</t>
  </si>
  <si>
    <t>Multi Purpose</t>
  </si>
  <si>
    <t>Comm</t>
  </si>
  <si>
    <t>3rd Floor Gross Sq.Ft.</t>
  </si>
  <si>
    <t>3100 Main Street - 5th Floor</t>
  </si>
  <si>
    <t>3100 Main Street - 4th Floor</t>
  </si>
  <si>
    <t>4th Floor Gross Sq.Ft.</t>
  </si>
  <si>
    <t>Training Rooms</t>
  </si>
  <si>
    <t>3100 Main Street - 6th Floor</t>
  </si>
  <si>
    <t>Break Rooms</t>
  </si>
  <si>
    <t>Mailroom</t>
  </si>
  <si>
    <t>File Rooms</t>
  </si>
  <si>
    <t>Training Room</t>
  </si>
  <si>
    <t>7th Floor Gross Sq.Ft.</t>
  </si>
  <si>
    <t>3100 Main Street - 7th Floor</t>
  </si>
  <si>
    <t>6th Floor Gross Sq.Ft.</t>
  </si>
  <si>
    <t>5th Floor Gross Sq.Ft.</t>
  </si>
  <si>
    <t>Lounge</t>
  </si>
  <si>
    <t>3100 Main Street - 8th Floor</t>
  </si>
  <si>
    <t>Coffee Rooms</t>
  </si>
  <si>
    <t xml:space="preserve">Library </t>
  </si>
  <si>
    <t>8th Floor Gross Sq.Ft.</t>
  </si>
  <si>
    <t>3100 Main Street - 9th Floor</t>
  </si>
  <si>
    <t>9th Floor Gross Sq.Ft.</t>
  </si>
  <si>
    <t>3100 Main Street - 10th Floor</t>
  </si>
  <si>
    <t>10th Floor Gross Sq.Ft.</t>
  </si>
  <si>
    <t>3100 Main Street</t>
  </si>
  <si>
    <t>Showers</t>
  </si>
  <si>
    <t>Freight Elevator Lobbies</t>
  </si>
  <si>
    <t>Break Areas</t>
  </si>
  <si>
    <t>Mailrooms</t>
  </si>
  <si>
    <t>Libraries</t>
  </si>
  <si>
    <t>Corridor</t>
  </si>
  <si>
    <t>3100 Main Street - 1st Floor</t>
  </si>
  <si>
    <t>Staff Lounges</t>
  </si>
  <si>
    <r>
      <rPr>
        <b/>
        <i/>
        <sz val="10"/>
        <color rgb="FFFF0000"/>
        <rFont val="Arial"/>
        <family val="2"/>
      </rPr>
      <t>*</t>
    </r>
    <r>
      <rPr>
        <b/>
        <i/>
        <sz val="10"/>
        <color theme="3"/>
        <rFont val="Arial"/>
        <family val="2"/>
      </rPr>
      <t>Kitchen</t>
    </r>
  </si>
  <si>
    <r>
      <rPr>
        <b/>
        <i/>
        <sz val="10"/>
        <color rgb="FFFF0000"/>
        <rFont val="Arial"/>
        <family val="2"/>
      </rPr>
      <t>*</t>
    </r>
    <r>
      <rPr>
        <b/>
        <i/>
        <sz val="10"/>
        <color theme="3"/>
        <rFont val="Arial"/>
        <family val="2"/>
      </rPr>
      <t>Neo's Cafe</t>
    </r>
  </si>
  <si>
    <t>*On separate Schedule A</t>
  </si>
  <si>
    <t>13th Floor Gross Sq.Ft.</t>
  </si>
  <si>
    <t>1st Floor Gross Sq.Ft.</t>
  </si>
  <si>
    <t>3200 Main Street</t>
  </si>
  <si>
    <t xml:space="preserve">Elevators </t>
  </si>
  <si>
    <t>Mail/Copy Room</t>
  </si>
  <si>
    <t>All Shifts</t>
  </si>
  <si>
    <t>Total Daily Cleaning Hours</t>
  </si>
  <si>
    <t>Total Daily Floor Periodic Hours</t>
  </si>
  <si>
    <t>TOTAL DAILY HOURS</t>
  </si>
  <si>
    <t>Total Cleanable Sq.ft.</t>
  </si>
  <si>
    <t>(not before 6a)</t>
  </si>
  <si>
    <t>(not after 10p)</t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</si>
  <si>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</si>
  <si>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</si>
  <si>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t>Restrooms (31)</t>
  </si>
  <si>
    <t>Total Fixtures (263)</t>
  </si>
  <si>
    <t>Pol. Granite</t>
  </si>
  <si>
    <t>1x/week</t>
  </si>
  <si>
    <t>Clean &amp; Disinfect</t>
  </si>
  <si>
    <t>Restrooms/Lockers (2)</t>
  </si>
  <si>
    <t>Restrooms (9)</t>
  </si>
  <si>
    <t>Total Fixtures (38)</t>
  </si>
  <si>
    <t>Periodic Calculations</t>
  </si>
  <si>
    <t>Schedule C</t>
  </si>
  <si>
    <t>Frequency &amp; Function</t>
  </si>
  <si>
    <t>Hours/Year</t>
  </si>
  <si>
    <t>Square Foot/Hour</t>
  </si>
  <si>
    <t>Vinyl Tile, Terrazzo</t>
  </si>
  <si>
    <t>1x/Week</t>
  </si>
  <si>
    <t>1x/Month</t>
  </si>
  <si>
    <t>Restrooms &amp; Locker Rooms - Machine Scrub</t>
  </si>
  <si>
    <t>1x/4 Months</t>
  </si>
  <si>
    <t>Scrub &amp; Recoat All Vinyl Tile</t>
  </si>
  <si>
    <t>Scrub &amp; Recoat All Terrazzo</t>
  </si>
  <si>
    <t>Shampoo All Carpet (Excluding Offices)</t>
  </si>
  <si>
    <t>2x/Year</t>
  </si>
  <si>
    <t>1x/Year</t>
  </si>
  <si>
    <t>Offices - Shampoo Traffic Areas</t>
  </si>
  <si>
    <t>1x/2 Years</t>
  </si>
  <si>
    <t>Strip &amp; Refinish All Vinyl Tile</t>
  </si>
  <si>
    <t xml:space="preserve">Total Hours Per Year:  </t>
  </si>
  <si>
    <t xml:space="preserve">Total Hours Per Month:  </t>
  </si>
  <si>
    <t xml:space="preserve">Total Hours Per Day (21.65 days/month):  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</si>
  <si>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</si>
  <si>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</si>
  <si>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</si>
  <si>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</si>
  <si>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</si>
  <si>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</si>
  <si>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</si>
  <si>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</si>
  <si>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</si>
  <si>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</si>
  <si>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</si>
  <si>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</si>
  <si>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</si>
  <si>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</si>
  <si>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</si>
  <si>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</si>
  <si>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</si>
  <si>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</si>
  <si>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</si>
  <si>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</si>
  <si>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</si>
  <si>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</si>
  <si>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</si>
  <si>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</si>
  <si>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Equipment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</si>
  <si>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</si>
  <si>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</si>
  <si>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</si>
  <si>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</si>
  <si>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</si>
  <si>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</si>
  <si>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</si>
  <si>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</si>
  <si>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</si>
  <si>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</si>
  <si>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</si>
  <si>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</si>
  <si>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</si>
  <si>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</si>
  <si>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</si>
  <si>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</si>
  <si>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</si>
  <si>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</si>
  <si>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</si>
  <si>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</si>
  <si>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</si>
  <si>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</si>
  <si>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</si>
  <si>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</si>
  <si>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</si>
  <si>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</si>
  <si>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</si>
  <si>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</si>
  <si>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</si>
  <si>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</si>
  <si>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</si>
  <si>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</si>
  <si>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</si>
  <si>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</si>
  <si>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</si>
  <si>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Cleaning</t>
  </si>
  <si>
    <t>Periodic</t>
  </si>
  <si>
    <t>Productivity</t>
  </si>
  <si>
    <t>Yearly</t>
  </si>
  <si>
    <t>Taxes &amp;</t>
  </si>
  <si>
    <t>Other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</si>
  <si>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</si>
  <si>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</si>
  <si>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</si>
  <si>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</si>
  <si>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</si>
  <si>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</si>
  <si>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</si>
  <si>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</si>
  <si>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</si>
  <si>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</si>
  <si>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</si>
  <si>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</si>
  <si>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</si>
  <si>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</si>
  <si>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</si>
  <si>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</si>
  <si>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</si>
  <si>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</si>
  <si>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</si>
  <si>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</si>
  <si>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</si>
  <si>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</si>
  <si>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</si>
  <si>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</si>
  <si>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</si>
  <si>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</si>
  <si>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</si>
  <si>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</si>
  <si>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</si>
  <si>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</si>
  <si>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</si>
  <si>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</si>
  <si>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</si>
  <si>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</si>
  <si>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</si>
  <si>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</si>
  <si>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</si>
  <si>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</si>
  <si>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</si>
  <si>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</si>
  <si>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Polished Granite</t>
  </si>
  <si>
    <t>Dining &amp; Servery - Machine Scrub</t>
  </si>
  <si>
    <t>Elevators</t>
  </si>
  <si>
    <t xml:space="preserve">Freight Elevator  </t>
  </si>
  <si>
    <t>(wood)</t>
  </si>
  <si>
    <t>Corridors, Bridge &amp; Lobbies  - Burnish</t>
  </si>
  <si>
    <t>Scrub &amp; Recoat All Polished Granite &amp; Concrete</t>
  </si>
  <si>
    <t>Polished Granite &amp; Concrete</t>
  </si>
  <si>
    <t xml:space="preserve">Pirelli </t>
  </si>
  <si>
    <t>Restrooms- Scrub &amp; Recoat</t>
  </si>
  <si>
    <t xml:space="preserve">Stairwells - Scrub &amp; Recoat </t>
  </si>
  <si>
    <t xml:space="preserve">Stairwells - Scrub </t>
  </si>
  <si>
    <t>Stairs</t>
  </si>
  <si>
    <t>(Rubber)</t>
  </si>
  <si>
    <t>Rubber</t>
  </si>
  <si>
    <t>Strip &amp; Refinish All Terrazzo &amp; Granite</t>
  </si>
  <si>
    <t>Terrazzo &amp; Granite</t>
  </si>
  <si>
    <t>1X/Week</t>
  </si>
  <si>
    <t>Elevators (8)</t>
  </si>
  <si>
    <t>Wood</t>
  </si>
  <si>
    <t>Freight Elevator (1)</t>
  </si>
  <si>
    <t>Stairs (2)</t>
  </si>
  <si>
    <t>Elevators (3)</t>
  </si>
  <si>
    <t>3X/Week</t>
  </si>
  <si>
    <t>2x/Week</t>
  </si>
  <si>
    <t>Schedule G1</t>
  </si>
  <si>
    <t>Buildings/Campus</t>
  </si>
  <si>
    <t>No. of Cases</t>
  </si>
  <si>
    <t>Seat Covers</t>
  </si>
  <si>
    <t>Large Liners</t>
  </si>
  <si>
    <t>Medium Liners</t>
  </si>
  <si>
    <t>Handsoap</t>
  </si>
  <si>
    <t>Finished Liners</t>
  </si>
  <si>
    <t>Total Items</t>
  </si>
  <si>
    <t>Total Annual Cost</t>
  </si>
  <si>
    <t>3100 Main</t>
  </si>
  <si>
    <t xml:space="preserve"> Paper Products and Consumables</t>
  </si>
  <si>
    <t xml:space="preserve"> Coreless Tissue</t>
  </si>
  <si>
    <t xml:space="preserve"> Roll Towels</t>
  </si>
  <si>
    <t xml:space="preserve">  Multifold</t>
  </si>
  <si>
    <t>Toilet Tissue</t>
  </si>
  <si>
    <t>Small Liners</t>
  </si>
  <si>
    <t>Sani Fresh Soap</t>
  </si>
  <si>
    <t>Paper Products (Sched. G1)</t>
  </si>
  <si>
    <t>Paper</t>
  </si>
  <si>
    <t>Products</t>
  </si>
  <si>
    <t>Sched. G1</t>
  </si>
  <si>
    <t>Unger RX Cleaning System</t>
  </si>
  <si>
    <t>Microfiber Cloths (list assorted colors)</t>
  </si>
  <si>
    <t>Non-Working Positions</t>
  </si>
  <si>
    <t>Doodle Scrub EBG9</t>
  </si>
  <si>
    <t>Square Scrub Machine EBG20</t>
  </si>
  <si>
    <t>Unger Sting Ray Window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</si>
</sst>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sz val="12"/>
      <color theme="1"/>
      <name val="Arial"/>
      <family val="2"/>
    </font>
    <font>
      <b/>
      <sz val="12"/>
      <color theme="3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5" tint="-0.249977111117893"/>
      <name val="Arial"/>
      <family val="2"/>
    </font>
    <font>
      <b/>
      <sz val="9"/>
      <name val="Arial"/>
      <family val="2"/>
    </font>
    <font>
      <b/>
      <i/>
      <sz val="12"/>
      <color theme="4" tint="-0.249977111117893"/>
      <name val="Arial"/>
      <family val="2"/>
    </font>
    <font>
      <b/>
      <i/>
      <sz val="12"/>
      <color theme="5" tint="-0.249977111117893"/>
      <name val="Arial"/>
      <family val="2"/>
    </font>
    <font>
      <sz val="11"/>
      <name val="Arial"/>
      <family val="2"/>
    </font>
    <font>
      <b/>
      <sz val="9"/>
      <color rgb="FFC00000"/>
      <name val="Arial"/>
      <family val="2"/>
    </font>
    <font>
      <b/>
      <sz val="10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2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20"/>
      <name val="Arial"/>
      <family val="2"/>
    </font>
    <font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4"/>
      <color theme="3"/>
      <name val="Arial"/>
      <family val="2"/>
    </font>
    <font>
      <b/>
      <vertAlign val="superscript"/>
      <sz val="11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b/>
      <i/>
      <sz val="14"/>
      <color rgb="FF0000F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3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22">
    <xf numFmtId="0" fontId="0" fillId="0" borderId="0" xfId="0"/>
    <xf numFmtId="0" fontId="2" fillId="0" borderId="0" xfId="1"/>
    <xf numFmtId="0" fontId="5" fillId="0" borderId="0" xfId="1" applyFont="1" applyBorder="1" applyAlignment="1">
      <alignment horizontal="right" vertical="center"/>
    </xf>
    <xf numFmtId="43" fontId="6" fillId="0" borderId="0" xfId="2" applyNumberFormat="1" applyFont="1" applyFill="1" applyBorder="1" applyAlignment="1">
      <alignment horizontal="center" vertical="top"/>
    </xf>
    <xf numFmtId="0" fontId="8" fillId="6" borderId="6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0" fillId="6" borderId="9" xfId="1" applyFont="1" applyFill="1" applyBorder="1" applyAlignment="1">
      <alignment horizontal="center" vertical="center"/>
    </xf>
    <xf numFmtId="0" fontId="8" fillId="6" borderId="0" xfId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top"/>
    </xf>
    <xf numFmtId="0" fontId="5" fillId="6" borderId="12" xfId="1" applyFont="1" applyFill="1" applyBorder="1" applyAlignment="1">
      <alignment horizontal="center" vertical="center"/>
    </xf>
    <xf numFmtId="0" fontId="2" fillId="0" borderId="0" xfId="1" applyBorder="1"/>
    <xf numFmtId="0" fontId="4" fillId="5" borderId="4" xfId="1" applyFont="1" applyFill="1" applyBorder="1" applyAlignment="1">
      <alignment horizontal="center" vertical="center"/>
    </xf>
    <xf numFmtId="0" fontId="8" fillId="6" borderId="4" xfId="1" applyFont="1" applyFill="1" applyBorder="1" applyAlignment="1">
      <alignment horizontal="center" vertical="center" wrapText="1"/>
    </xf>
    <xf numFmtId="0" fontId="12" fillId="6" borderId="4" xfId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wrapText="1"/>
    </xf>
    <xf numFmtId="164" fontId="8" fillId="4" borderId="4" xfId="3" applyNumberFormat="1" applyFont="1" applyFill="1" applyBorder="1" applyAlignment="1">
      <alignment horizontal="center" vertical="center"/>
    </xf>
    <xf numFmtId="43" fontId="10" fillId="3" borderId="4" xfId="3" applyNumberFormat="1" applyFont="1" applyFill="1" applyBorder="1" applyAlignment="1">
      <alignment horizontal="center" vertical="center"/>
    </xf>
    <xf numFmtId="43" fontId="8" fillId="3" borderId="4" xfId="3" applyNumberFormat="1" applyFont="1" applyFill="1" applyBorder="1" applyAlignment="1">
      <alignment horizontal="center" vertical="center"/>
    </xf>
    <xf numFmtId="0" fontId="11" fillId="4" borderId="0" xfId="1" applyFont="1" applyFill="1" applyBorder="1" applyAlignment="1">
      <alignment vertical="center"/>
    </xf>
    <xf numFmtId="43" fontId="11" fillId="0" borderId="0" xfId="1" applyNumberFormat="1" applyFont="1" applyFill="1" applyBorder="1" applyAlignment="1">
      <alignment vertical="center"/>
    </xf>
    <xf numFmtId="3" fontId="11" fillId="0" borderId="0" xfId="1" applyNumberFormat="1" applyFont="1" applyFill="1" applyBorder="1" applyAlignment="1">
      <alignment vertical="center"/>
    </xf>
    <xf numFmtId="164" fontId="2" fillId="0" borderId="0" xfId="1" applyNumberFormat="1"/>
    <xf numFmtId="165" fontId="2" fillId="0" borderId="0" xfId="1" applyNumberFormat="1"/>
    <xf numFmtId="0" fontId="15" fillId="0" borderId="0" xfId="1" applyFont="1" applyFill="1" applyBorder="1" applyAlignment="1">
      <alignment vertical="center"/>
    </xf>
    <xf numFmtId="3" fontId="16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/>
    </xf>
    <xf numFmtId="3" fontId="2" fillId="0" borderId="0" xfId="1" applyNumberFormat="1"/>
    <xf numFmtId="0" fontId="18" fillId="0" borderId="0" xfId="1" applyFont="1" applyFill="1" applyBorder="1" applyAlignment="1">
      <alignment vertical="center"/>
    </xf>
    <xf numFmtId="0" fontId="19" fillId="0" borderId="0" xfId="1" applyFont="1" applyAlignment="1"/>
    <xf numFmtId="0" fontId="20" fillId="0" borderId="0" xfId="1" applyFont="1" applyAlignment="1"/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vertical="center"/>
    </xf>
    <xf numFmtId="3" fontId="14" fillId="0" borderId="4" xfId="1" applyNumberFormat="1" applyFont="1" applyFill="1" applyBorder="1" applyAlignment="1">
      <alignment horizontal="center" vertical="center"/>
    </xf>
    <xf numFmtId="3" fontId="14" fillId="0" borderId="4" xfId="1" applyNumberFormat="1" applyFont="1" applyFill="1" applyBorder="1" applyAlignment="1">
      <alignment horizontal="center" vertical="top"/>
    </xf>
    <xf numFmtId="0" fontId="23" fillId="0" borderId="0" xfId="0" applyFont="1" applyAlignment="1">
      <alignment wrapText="1"/>
    </xf>
    <xf numFmtId="0" fontId="14" fillId="0" borderId="5" xfId="1" applyFont="1" applyFill="1" applyBorder="1" applyAlignment="1">
      <alignment horizontal="left" vertical="center" indent="1"/>
    </xf>
    <xf numFmtId="3" fontId="14" fillId="0" borderId="5" xfId="1" applyNumberFormat="1" applyFont="1" applyFill="1" applyBorder="1" applyAlignment="1">
      <alignment horizontal="center" vertical="center"/>
    </xf>
    <xf numFmtId="0" fontId="23" fillId="0" borderId="0" xfId="0" applyFont="1"/>
    <xf numFmtId="3" fontId="14" fillId="0" borderId="5" xfId="1" applyNumberFormat="1" applyFont="1" applyFill="1" applyBorder="1" applyAlignment="1">
      <alignment horizontal="center" vertical="top"/>
    </xf>
    <xf numFmtId="0" fontId="2" fillId="0" borderId="4" xfId="1" applyBorder="1"/>
    <xf numFmtId="0" fontId="25" fillId="3" borderId="0" xfId="1" applyFont="1" applyFill="1" applyBorder="1" applyAlignment="1"/>
    <xf numFmtId="3" fontId="26" fillId="3" borderId="0" xfId="1" applyNumberFormat="1" applyFont="1" applyFill="1" applyBorder="1"/>
    <xf numFmtId="0" fontId="26" fillId="3" borderId="0" xfId="1" applyFont="1" applyFill="1" applyBorder="1"/>
    <xf numFmtId="164" fontId="27" fillId="3" borderId="0" xfId="3" applyNumberFormat="1" applyFont="1" applyFill="1" applyBorder="1"/>
    <xf numFmtId="0" fontId="27" fillId="3" borderId="0" xfId="1" applyFont="1" applyFill="1" applyBorder="1" applyAlignment="1">
      <alignment vertical="center"/>
    </xf>
    <xf numFmtId="164" fontId="27" fillId="3" borderId="0" xfId="1" applyNumberFormat="1" applyFont="1" applyFill="1" applyBorder="1" applyAlignment="1">
      <alignment vertical="center"/>
    </xf>
    <xf numFmtId="0" fontId="31" fillId="0" borderId="4" xfId="0" applyNumberFormat="1" applyFont="1" applyFill="1" applyBorder="1" applyAlignment="1">
      <alignment horizontal="left" vertical="top" indent="1"/>
    </xf>
    <xf numFmtId="0" fontId="5" fillId="0" borderId="0" xfId="1" applyFont="1" applyBorder="1" applyAlignment="1">
      <alignment horizontal="right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left" wrapText="1"/>
    </xf>
    <xf numFmtId="0" fontId="13" fillId="6" borderId="4" xfId="1" applyFont="1" applyFill="1" applyBorder="1" applyAlignment="1">
      <alignment horizontal="center" vertical="center"/>
    </xf>
    <xf numFmtId="165" fontId="10" fillId="6" borderId="4" xfId="1" applyNumberFormat="1" applyFont="1" applyFill="1" applyBorder="1" applyAlignment="1">
      <alignment horizontal="center" vertical="center"/>
    </xf>
    <xf numFmtId="0" fontId="35" fillId="9" borderId="2" xfId="1" applyFont="1" applyFill="1" applyBorder="1" applyAlignment="1">
      <alignment vertical="center"/>
    </xf>
    <xf numFmtId="0" fontId="35" fillId="9" borderId="3" xfId="1" applyFont="1" applyFill="1" applyBorder="1" applyAlignment="1">
      <alignment vertical="center"/>
    </xf>
    <xf numFmtId="43" fontId="7" fillId="9" borderId="4" xfId="1" applyNumberFormat="1" applyFont="1" applyFill="1" applyBorder="1"/>
    <xf numFmtId="0" fontId="4" fillId="9" borderId="2" xfId="1" applyFont="1" applyFill="1" applyBorder="1" applyAlignment="1">
      <alignment vertical="center"/>
    </xf>
    <xf numFmtId="0" fontId="4" fillId="9" borderId="3" xfId="1" applyFont="1" applyFill="1" applyBorder="1" applyAlignment="1">
      <alignment vertical="center"/>
    </xf>
    <xf numFmtId="43" fontId="8" fillId="9" borderId="4" xfId="1" applyNumberFormat="1" applyFont="1" applyFill="1" applyBorder="1"/>
    <xf numFmtId="0" fontId="13" fillId="6" borderId="5" xfId="1" applyFont="1" applyFill="1" applyBorder="1" applyAlignment="1">
      <alignment horizontal="center" vertical="center"/>
    </xf>
    <xf numFmtId="0" fontId="10" fillId="6" borderId="11" xfId="1" applyFont="1" applyFill="1" applyBorder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2" fillId="0" borderId="0" xfId="6"/>
    <xf numFmtId="0" fontId="29" fillId="0" borderId="3" xfId="6" applyFont="1" applyBorder="1" applyAlignment="1"/>
    <xf numFmtId="0" fontId="9" fillId="5" borderId="4" xfId="6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14" fillId="0" borderId="5" xfId="6" applyFont="1" applyFill="1" applyBorder="1" applyAlignment="1">
      <alignment vertical="center"/>
    </xf>
    <xf numFmtId="3" fontId="14" fillId="0" borderId="11" xfId="6" applyNumberFormat="1" applyFont="1" applyBorder="1" applyAlignment="1">
      <alignment horizontal="center" vertical="center"/>
    </xf>
    <xf numFmtId="3" fontId="14" fillId="0" borderId="4" xfId="6" applyNumberFormat="1" applyFont="1" applyBorder="1" applyAlignment="1">
      <alignment horizontal="center" vertical="center"/>
    </xf>
    <xf numFmtId="4" fontId="14" fillId="0" borderId="4" xfId="6" applyNumberFormat="1" applyFont="1" applyFill="1" applyBorder="1" applyAlignment="1">
      <alignment horizontal="center" vertical="center"/>
    </xf>
    <xf numFmtId="4" fontId="14" fillId="0" borderId="4" xfId="6" applyNumberFormat="1" applyFont="1" applyBorder="1" applyAlignment="1">
      <alignment horizontal="center" vertical="center"/>
    </xf>
    <xf numFmtId="3" fontId="14" fillId="0" borderId="4" xfId="6" applyNumberFormat="1" applyFont="1" applyFill="1" applyBorder="1" applyAlignment="1">
      <alignment horizontal="center" vertical="center"/>
    </xf>
    <xf numFmtId="2" fontId="14" fillId="0" borderId="4" xfId="6" applyNumberFormat="1" applyFont="1" applyFill="1" applyBorder="1" applyAlignment="1">
      <alignment horizontal="center" vertical="center"/>
    </xf>
    <xf numFmtId="0" fontId="14" fillId="0" borderId="4" xfId="6" applyFont="1" applyFill="1" applyBorder="1" applyAlignment="1">
      <alignment vertical="center"/>
    </xf>
    <xf numFmtId="0" fontId="14" fillId="0" borderId="4" xfId="6" applyFont="1" applyFill="1" applyBorder="1"/>
    <xf numFmtId="4" fontId="8" fillId="5" borderId="28" xfId="6" applyNumberFormat="1" applyFont="1" applyFill="1" applyBorder="1" applyAlignment="1">
      <alignment horizontal="center" vertical="center"/>
    </xf>
    <xf numFmtId="0" fontId="32" fillId="0" borderId="0" xfId="6" applyNumberFormat="1" applyFont="1" applyBorder="1" applyAlignment="1">
      <alignment vertical="center"/>
    </xf>
    <xf numFmtId="0" fontId="33" fillId="0" borderId="0" xfId="6" applyFont="1"/>
    <xf numFmtId="4" fontId="32" fillId="0" borderId="0" xfId="6" applyNumberFormat="1" applyFont="1" applyBorder="1" applyAlignment="1">
      <alignment vertical="center"/>
    </xf>
    <xf numFmtId="3" fontId="32" fillId="0" borderId="0" xfId="6" applyNumberFormat="1" applyFont="1" applyBorder="1" applyAlignment="1">
      <alignment vertical="center"/>
    </xf>
    <xf numFmtId="3" fontId="14" fillId="0" borderId="5" xfId="6" applyNumberFormat="1" applyFont="1" applyBorder="1" applyAlignment="1">
      <alignment horizontal="center" vertical="center"/>
    </xf>
    <xf numFmtId="4" fontId="14" fillId="0" borderId="5" xfId="6" applyNumberFormat="1" applyFont="1" applyBorder="1" applyAlignment="1">
      <alignment horizontal="center" vertical="center"/>
    </xf>
    <xf numFmtId="4" fontId="14" fillId="0" borderId="11" xfId="6" applyNumberFormat="1" applyFont="1" applyBorder="1" applyAlignment="1">
      <alignment horizontal="center" vertical="center"/>
    </xf>
    <xf numFmtId="165" fontId="14" fillId="5" borderId="11" xfId="6" applyNumberFormat="1" applyFont="1" applyFill="1" applyBorder="1" applyAlignment="1">
      <alignment horizontal="center" vertical="center"/>
    </xf>
    <xf numFmtId="0" fontId="2" fillId="0" borderId="0" xfId="6" applyFill="1"/>
    <xf numFmtId="165" fontId="14" fillId="5" borderId="4" xfId="6" applyNumberFormat="1" applyFont="1" applyFill="1" applyBorder="1" applyAlignment="1">
      <alignment horizontal="center" vertical="center"/>
    </xf>
    <xf numFmtId="0" fontId="14" fillId="0" borderId="4" xfId="6" applyFont="1" applyBorder="1" applyAlignment="1">
      <alignment vertical="center" wrapText="1"/>
    </xf>
    <xf numFmtId="3" fontId="14" fillId="0" borderId="4" xfId="6" applyNumberFormat="1" applyFont="1" applyBorder="1" applyAlignment="1">
      <alignment horizontal="center" vertical="center" wrapText="1"/>
    </xf>
    <xf numFmtId="0" fontId="14" fillId="5" borderId="4" xfId="6" applyFont="1" applyFill="1" applyBorder="1" applyAlignment="1">
      <alignment horizontal="center" vertical="center"/>
    </xf>
    <xf numFmtId="4" fontId="8" fillId="5" borderId="31" xfId="6" applyNumberFormat="1" applyFont="1" applyFill="1" applyBorder="1" applyAlignment="1">
      <alignment horizontal="center" vertical="center"/>
    </xf>
    <xf numFmtId="0" fontId="14" fillId="0" borderId="0" xfId="6" applyFont="1" applyBorder="1" applyAlignment="1">
      <alignment horizontal="left"/>
    </xf>
    <xf numFmtId="3" fontId="14" fillId="0" borderId="0" xfId="6" applyNumberFormat="1" applyFont="1" applyBorder="1" applyAlignment="1">
      <alignment horizontal="center"/>
    </xf>
    <xf numFmtId="0" fontId="14" fillId="0" borderId="0" xfId="6" applyFont="1" applyBorder="1"/>
    <xf numFmtId="0" fontId="2" fillId="0" borderId="0" xfId="6" applyBorder="1"/>
    <xf numFmtId="3" fontId="2" fillId="0" borderId="0" xfId="6" applyNumberFormat="1" applyBorder="1"/>
    <xf numFmtId="0" fontId="3" fillId="0" borderId="0" xfId="6" applyFont="1" applyBorder="1" applyAlignment="1"/>
    <xf numFmtId="0" fontId="4" fillId="0" borderId="0" xfId="6" applyFont="1" applyBorder="1" applyAlignment="1"/>
    <xf numFmtId="0" fontId="5" fillId="0" borderId="0" xfId="6" applyFont="1" applyBorder="1" applyAlignment="1">
      <alignment vertical="center"/>
    </xf>
    <xf numFmtId="0" fontId="8" fillId="0" borderId="0" xfId="6" applyFont="1" applyFill="1" applyBorder="1" applyAlignment="1"/>
    <xf numFmtId="3" fontId="40" fillId="0" borderId="4" xfId="6" applyNumberFormat="1" applyFont="1" applyFill="1" applyBorder="1" applyAlignment="1">
      <alignment horizontal="center" vertical="center"/>
    </xf>
    <xf numFmtId="166" fontId="40" fillId="0" borderId="4" xfId="6" applyNumberFormat="1" applyFont="1" applyFill="1" applyBorder="1" applyAlignment="1">
      <alignment horizontal="center" vertical="center"/>
    </xf>
    <xf numFmtId="166" fontId="8" fillId="0" borderId="4" xfId="6" applyNumberFormat="1" applyFont="1" applyFill="1" applyBorder="1" applyAlignment="1">
      <alignment horizontal="center" vertical="center"/>
    </xf>
    <xf numFmtId="0" fontId="40" fillId="0" borderId="4" xfId="6" applyFont="1" applyFill="1" applyBorder="1" applyAlignment="1">
      <alignment horizontal="left" vertical="center" indent="1"/>
    </xf>
    <xf numFmtId="3" fontId="9" fillId="5" borderId="4" xfId="6" applyNumberFormat="1" applyFont="1" applyFill="1" applyBorder="1" applyAlignment="1">
      <alignment horizontal="center" vertical="center"/>
    </xf>
    <xf numFmtId="166" fontId="9" fillId="5" borderId="4" xfId="6" applyNumberFormat="1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left" vertical="center" indent="1"/>
    </xf>
    <xf numFmtId="49" fontId="14" fillId="0" borderId="3" xfId="6" applyNumberFormat="1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166" fontId="14" fillId="0" borderId="3" xfId="6" applyNumberFormat="1" applyFont="1" applyFill="1" applyBorder="1" applyAlignment="1">
      <alignment horizontal="center" vertical="center"/>
    </xf>
    <xf numFmtId="166" fontId="9" fillId="0" borderId="3" xfId="6" applyNumberFormat="1" applyFont="1" applyFill="1" applyBorder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3" fontId="8" fillId="5" borderId="4" xfId="6" applyNumberFormat="1" applyFont="1" applyFill="1" applyBorder="1" applyAlignment="1">
      <alignment horizontal="center" vertical="center"/>
    </xf>
    <xf numFmtId="166" fontId="8" fillId="5" borderId="4" xfId="6" applyNumberFormat="1" applyFont="1" applyFill="1" applyBorder="1" applyAlignment="1">
      <alignment horizontal="center" vertical="center"/>
    </xf>
    <xf numFmtId="0" fontId="14" fillId="0" borderId="0" xfId="6" applyFont="1" applyFill="1" applyBorder="1"/>
    <xf numFmtId="3" fontId="14" fillId="0" borderId="0" xfId="6" applyNumberFormat="1" applyFont="1" applyFill="1" applyBorder="1" applyAlignment="1">
      <alignment horizontal="center"/>
    </xf>
    <xf numFmtId="0" fontId="11" fillId="0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/>
    <xf numFmtId="0" fontId="3" fillId="0" borderId="0" xfId="6" applyFont="1" applyBorder="1" applyAlignment="1">
      <alignment horizontal="center" vertical="center"/>
    </xf>
    <xf numFmtId="0" fontId="42" fillId="0" borderId="4" xfId="6" applyFont="1" applyFill="1" applyBorder="1" applyAlignment="1">
      <alignment horizontal="left" vertical="center"/>
    </xf>
    <xf numFmtId="3" fontId="14" fillId="0" borderId="4" xfId="6" applyNumberFormat="1" applyFont="1" applyFill="1" applyBorder="1" applyAlignment="1">
      <alignment horizontal="left" vertical="center"/>
    </xf>
    <xf numFmtId="166" fontId="14" fillId="0" borderId="4" xfId="6" applyNumberFormat="1" applyFont="1" applyFill="1" applyBorder="1" applyAlignment="1">
      <alignment horizontal="left" vertical="center"/>
    </xf>
    <xf numFmtId="0" fontId="9" fillId="0" borderId="4" xfId="6" applyFont="1" applyFill="1" applyBorder="1" applyAlignment="1">
      <alignment horizontal="left" vertical="center"/>
    </xf>
    <xf numFmtId="166" fontId="9" fillId="0" borderId="4" xfId="6" applyNumberFormat="1" applyFont="1" applyFill="1" applyBorder="1" applyAlignment="1">
      <alignment horizontal="left" vertical="center"/>
    </xf>
    <xf numFmtId="0" fontId="43" fillId="0" borderId="4" xfId="6" applyFont="1" applyFill="1" applyBorder="1" applyAlignment="1">
      <alignment horizontal="left" vertical="center"/>
    </xf>
    <xf numFmtId="0" fontId="14" fillId="0" borderId="4" xfId="6" applyFont="1" applyFill="1" applyBorder="1" applyAlignment="1">
      <alignment horizontal="left" vertical="center"/>
    </xf>
    <xf numFmtId="0" fontId="42" fillId="0" borderId="4" xfId="6" applyFont="1" applyFill="1" applyBorder="1" applyAlignment="1">
      <alignment horizontal="left" vertical="center" indent="1"/>
    </xf>
    <xf numFmtId="0" fontId="43" fillId="0" borderId="4" xfId="6" applyFont="1" applyFill="1" applyBorder="1" applyAlignment="1">
      <alignment horizontal="left" vertical="center" indent="1"/>
    </xf>
    <xf numFmtId="0" fontId="8" fillId="0" borderId="4" xfId="6" applyFont="1" applyFill="1" applyBorder="1" applyAlignment="1">
      <alignment horizontal="left" vertical="center"/>
    </xf>
    <xf numFmtId="3" fontId="40" fillId="0" borderId="4" xfId="6" applyNumberFormat="1" applyFont="1" applyFill="1" applyBorder="1" applyAlignment="1">
      <alignment horizontal="left" vertical="center"/>
    </xf>
    <xf numFmtId="0" fontId="14" fillId="0" borderId="0" xfId="6" applyFont="1" applyFill="1" applyBorder="1" applyAlignment="1">
      <alignment horizontal="right"/>
    </xf>
    <xf numFmtId="3" fontId="14" fillId="0" borderId="0" xfId="6" applyNumberFormat="1" applyFont="1" applyFill="1" applyBorder="1" applyAlignment="1">
      <alignment horizontal="right"/>
    </xf>
    <xf numFmtId="0" fontId="11" fillId="0" borderId="0" xfId="6" applyFont="1" applyFill="1" applyBorder="1" applyAlignment="1">
      <alignment horizontal="right" vertical="center"/>
    </xf>
    <xf numFmtId="0" fontId="11" fillId="0" borderId="0" xfId="6" applyFont="1" applyFill="1" applyBorder="1" applyAlignment="1">
      <alignment vertical="center"/>
    </xf>
    <xf numFmtId="0" fontId="19" fillId="0" borderId="0" xfId="6" applyFont="1" applyAlignment="1">
      <alignment horizontal="center" vertical="center"/>
    </xf>
    <xf numFmtId="0" fontId="19" fillId="0" borderId="0" xfId="6" applyFont="1" applyAlignment="1"/>
    <xf numFmtId="0" fontId="43" fillId="0" borderId="4" xfId="6" applyFont="1" applyFill="1" applyBorder="1"/>
    <xf numFmtId="166" fontId="14" fillId="0" borderId="4" xfId="6" applyNumberFormat="1" applyFont="1" applyFill="1" applyBorder="1" applyAlignment="1">
      <alignment horizontal="center"/>
    </xf>
    <xf numFmtId="3" fontId="14" fillId="0" borderId="4" xfId="6" applyNumberFormat="1" applyFont="1" applyFill="1" applyBorder="1" applyAlignment="1">
      <alignment horizontal="center"/>
    </xf>
    <xf numFmtId="166" fontId="9" fillId="0" borderId="4" xfId="6" applyNumberFormat="1" applyFont="1" applyFill="1" applyBorder="1" applyAlignment="1">
      <alignment horizontal="center"/>
    </xf>
    <xf numFmtId="0" fontId="43" fillId="0" borderId="4" xfId="6" applyFont="1" applyFill="1" applyBorder="1" applyAlignment="1">
      <alignment horizontal="center" vertical="center"/>
    </xf>
    <xf numFmtId="166" fontId="9" fillId="0" borderId="4" xfId="6" applyNumberFormat="1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166" fontId="40" fillId="0" borderId="4" xfId="6" applyNumberFormat="1" applyFont="1" applyFill="1" applyBorder="1" applyAlignment="1">
      <alignment horizontal="center"/>
    </xf>
    <xf numFmtId="3" fontId="40" fillId="0" borderId="4" xfId="6" applyNumberFormat="1" applyFont="1" applyFill="1" applyBorder="1" applyAlignment="1">
      <alignment horizontal="center"/>
    </xf>
    <xf numFmtId="10" fontId="8" fillId="5" borderId="4" xfId="6" applyNumberFormat="1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left"/>
    </xf>
    <xf numFmtId="0" fontId="19" fillId="0" borderId="0" xfId="6" applyFont="1" applyAlignment="1">
      <alignment horizontal="center"/>
    </xf>
    <xf numFmtId="0" fontId="4" fillId="0" borderId="0" xfId="6" applyFont="1" applyAlignment="1"/>
    <xf numFmtId="0" fontId="20" fillId="0" borderId="0" xfId="6" applyFont="1" applyAlignment="1"/>
    <xf numFmtId="0" fontId="29" fillId="0" borderId="0" xfId="6" applyFont="1" applyBorder="1" applyAlignment="1"/>
    <xf numFmtId="166" fontId="14" fillId="0" borderId="4" xfId="6" applyNumberFormat="1" applyFont="1" applyFill="1" applyBorder="1" applyAlignment="1">
      <alignment horizontal="center" vertical="center"/>
    </xf>
    <xf numFmtId="0" fontId="43" fillId="0" borderId="4" xfId="6" applyFont="1" applyFill="1" applyBorder="1" applyAlignment="1">
      <alignment vertical="center"/>
    </xf>
    <xf numFmtId="0" fontId="9" fillId="5" borderId="4" xfId="6" applyFont="1" applyFill="1" applyBorder="1" applyAlignment="1">
      <alignment vertical="center"/>
    </xf>
    <xf numFmtId="166" fontId="14" fillId="5" borderId="4" xfId="6" applyNumberFormat="1" applyFont="1" applyFill="1" applyBorder="1" applyAlignment="1">
      <alignment horizontal="center" vertical="center"/>
    </xf>
    <xf numFmtId="166" fontId="11" fillId="0" borderId="0" xfId="6" applyNumberFormat="1" applyFont="1" applyFill="1" applyBorder="1" applyAlignment="1">
      <alignment horizontal="center" vertical="center"/>
    </xf>
    <xf numFmtId="0" fontId="14" fillId="5" borderId="4" xfId="6" applyFont="1" applyFill="1" applyBorder="1" applyAlignment="1">
      <alignment vertical="center"/>
    </xf>
    <xf numFmtId="0" fontId="14" fillId="0" borderId="0" xfId="6" applyFont="1" applyFill="1" applyBorder="1" applyAlignment="1"/>
    <xf numFmtId="0" fontId="8" fillId="5" borderId="5" xfId="6" applyFont="1" applyFill="1" applyBorder="1" applyAlignment="1">
      <alignment horizontal="center" vertical="center"/>
    </xf>
    <xf numFmtId="0" fontId="8" fillId="5" borderId="9" xfId="6" applyFont="1" applyFill="1" applyBorder="1" applyAlignment="1">
      <alignment horizontal="center" vertical="center"/>
    </xf>
    <xf numFmtId="0" fontId="8" fillId="5" borderId="11" xfId="6" applyFont="1" applyFill="1" applyBorder="1" applyAlignment="1">
      <alignment horizontal="center" vertical="center"/>
    </xf>
    <xf numFmtId="0" fontId="39" fillId="5" borderId="11" xfId="6" applyFont="1" applyFill="1" applyBorder="1" applyAlignment="1">
      <alignment horizontal="center" vertical="center"/>
    </xf>
    <xf numFmtId="2" fontId="40" fillId="5" borderId="4" xfId="6" applyNumberFormat="1" applyFont="1" applyFill="1" applyBorder="1" applyAlignment="1">
      <alignment horizontal="center" vertical="center"/>
    </xf>
    <xf numFmtId="2" fontId="8" fillId="5" borderId="4" xfId="6" applyNumberFormat="1" applyFont="1" applyFill="1" applyBorder="1" applyAlignment="1">
      <alignment horizontal="center" vertical="center"/>
    </xf>
    <xf numFmtId="166" fontId="40" fillId="5" borderId="4" xfId="6" applyNumberFormat="1" applyFont="1" applyFill="1" applyBorder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3" fontId="40" fillId="0" borderId="5" xfId="6" applyNumberFormat="1" applyFont="1" applyFill="1" applyBorder="1" applyAlignment="1">
      <alignment horizontal="center" vertical="center"/>
    </xf>
    <xf numFmtId="2" fontId="40" fillId="0" borderId="5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166" fontId="40" fillId="0" borderId="5" xfId="6" applyNumberFormat="1" applyFont="1" applyFill="1" applyBorder="1" applyAlignment="1">
      <alignment horizontal="center" vertical="center"/>
    </xf>
    <xf numFmtId="166" fontId="8" fillId="0" borderId="5" xfId="6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wrapText="1"/>
    </xf>
    <xf numFmtId="3" fontId="47" fillId="0" borderId="4" xfId="1" applyNumberFormat="1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3" fontId="14" fillId="0" borderId="11" xfId="6" applyNumberFormat="1" applyFont="1" applyBorder="1" applyAlignment="1">
      <alignment horizontal="center" vertical="center"/>
    </xf>
    <xf numFmtId="3" fontId="14" fillId="0" borderId="11" xfId="6" applyNumberFormat="1" applyFont="1" applyBorder="1" applyAlignment="1">
      <alignment horizontal="center" vertical="center"/>
    </xf>
    <xf numFmtId="166" fontId="40" fillId="0" borderId="5" xfId="6" applyNumberFormat="1" applyFont="1" applyFill="1" applyBorder="1" applyAlignment="1">
      <alignment horizontal="center" vertical="center"/>
    </xf>
    <xf numFmtId="166" fontId="40" fillId="0" borderId="11" xfId="6" applyNumberFormat="1" applyFont="1" applyFill="1" applyBorder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0" fontId="14" fillId="0" borderId="4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/>
    </xf>
    <xf numFmtId="44" fontId="8" fillId="5" borderId="4" xfId="12" applyFont="1" applyFill="1" applyBorder="1" applyAlignment="1">
      <alignment horizontal="center" vertical="center"/>
    </xf>
    <xf numFmtId="0" fontId="48" fillId="0" borderId="0" xfId="6" applyFont="1" applyFill="1" applyBorder="1" applyAlignment="1">
      <alignment horizontal="left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9" fillId="5" borderId="4" xfId="6" applyFont="1" applyFill="1" applyBorder="1" applyAlignment="1">
      <alignment horizontal="center" vertical="center"/>
    </xf>
    <xf numFmtId="0" fontId="9" fillId="5" borderId="9" xfId="6" applyFont="1" applyFill="1" applyBorder="1" applyAlignment="1">
      <alignment horizontal="center" vertical="center"/>
    </xf>
    <xf numFmtId="0" fontId="2" fillId="0" borderId="10" xfId="6" applyBorder="1"/>
    <xf numFmtId="0" fontId="5" fillId="6" borderId="4" xfId="1" applyFont="1" applyFill="1" applyBorder="1" applyAlignment="1">
      <alignment horizontal="center" wrapText="1"/>
    </xf>
    <xf numFmtId="164" fontId="8" fillId="6" borderId="4" xfId="3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5" borderId="5" xfId="1" applyFont="1" applyFill="1" applyBorder="1" applyAlignment="1">
      <alignment horizontal="center" vertical="center" wrapText="1"/>
    </xf>
    <xf numFmtId="0" fontId="4" fillId="5" borderId="9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center" vertical="center" wrapText="1"/>
    </xf>
    <xf numFmtId="0" fontId="8" fillId="6" borderId="9" xfId="1" applyFont="1" applyFill="1" applyBorder="1" applyAlignment="1">
      <alignment horizontal="center" vertical="center" wrapText="1"/>
    </xf>
    <xf numFmtId="0" fontId="8" fillId="6" borderId="11" xfId="1" applyFont="1" applyFill="1" applyBorder="1" applyAlignment="1">
      <alignment horizontal="center" vertical="center" wrapText="1"/>
    </xf>
    <xf numFmtId="0" fontId="34" fillId="3" borderId="0" xfId="1" applyFont="1" applyFill="1" applyBorder="1" applyAlignment="1">
      <alignment horizontal="right" vertical="center"/>
    </xf>
    <xf numFmtId="0" fontId="25" fillId="3" borderId="0" xfId="1" applyFont="1" applyFill="1" applyBorder="1" applyAlignment="1">
      <alignment horizontal="right"/>
    </xf>
    <xf numFmtId="0" fontId="27" fillId="3" borderId="0" xfId="1" applyFont="1" applyFill="1" applyBorder="1" applyAlignment="1">
      <alignment horizontal="right" vertical="center"/>
    </xf>
    <xf numFmtId="3" fontId="9" fillId="5" borderId="18" xfId="1" applyNumberFormat="1" applyFont="1" applyFill="1" applyBorder="1" applyAlignment="1">
      <alignment horizontal="center" vertical="center"/>
    </xf>
    <xf numFmtId="0" fontId="9" fillId="5" borderId="23" xfId="1" applyFont="1" applyFill="1" applyBorder="1" applyAlignment="1">
      <alignment horizontal="center" vertical="center"/>
    </xf>
    <xf numFmtId="3" fontId="8" fillId="6" borderId="19" xfId="1" applyNumberFormat="1" applyFont="1" applyFill="1" applyBorder="1" applyAlignment="1">
      <alignment horizontal="center" vertical="center"/>
    </xf>
    <xf numFmtId="0" fontId="8" fillId="6" borderId="24" xfId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25" xfId="1" applyFont="1" applyBorder="1" applyAlignment="1">
      <alignment horizontal="right" vertical="center"/>
    </xf>
    <xf numFmtId="3" fontId="8" fillId="0" borderId="26" xfId="1" applyNumberFormat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24" fillId="0" borderId="0" xfId="1" applyFont="1" applyBorder="1" applyAlignment="1">
      <alignment horizontal="right" vertical="center"/>
    </xf>
    <xf numFmtId="0" fontId="24" fillId="0" borderId="25" xfId="1" applyFont="1" applyBorder="1" applyAlignment="1">
      <alignment horizontal="right" vertical="center"/>
    </xf>
    <xf numFmtId="3" fontId="24" fillId="0" borderId="26" xfId="1" applyNumberFormat="1" applyFont="1" applyBorder="1" applyAlignment="1">
      <alignment horizontal="center" vertical="center"/>
    </xf>
    <xf numFmtId="0" fontId="24" fillId="0" borderId="27" xfId="1" applyFont="1" applyBorder="1" applyAlignment="1">
      <alignment horizontal="center" vertical="center"/>
    </xf>
    <xf numFmtId="0" fontId="8" fillId="5" borderId="15" xfId="1" applyFont="1" applyFill="1" applyBorder="1" applyAlignment="1">
      <alignment horizontal="center" vertical="center"/>
    </xf>
    <xf numFmtId="0" fontId="8" fillId="5" borderId="16" xfId="1" applyFont="1" applyFill="1" applyBorder="1" applyAlignment="1">
      <alignment horizontal="center" vertical="center"/>
    </xf>
    <xf numFmtId="0" fontId="8" fillId="5" borderId="17" xfId="1" applyFont="1" applyFill="1" applyBorder="1" applyAlignment="1">
      <alignment horizontal="center" vertical="center"/>
    </xf>
    <xf numFmtId="0" fontId="8" fillId="5" borderId="20" xfId="1" applyFont="1" applyFill="1" applyBorder="1" applyAlignment="1">
      <alignment horizontal="center" vertical="center"/>
    </xf>
    <xf numFmtId="0" fontId="8" fillId="5" borderId="21" xfId="1" applyFont="1" applyFill="1" applyBorder="1" applyAlignment="1">
      <alignment horizontal="center" vertical="center"/>
    </xf>
    <xf numFmtId="0" fontId="8" fillId="5" borderId="22" xfId="1" applyFont="1" applyFill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9" fillId="5" borderId="4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1" fillId="7" borderId="6" xfId="1" applyFont="1" applyFill="1" applyBorder="1" applyAlignment="1">
      <alignment horizontal="center" vertical="center"/>
    </xf>
    <xf numFmtId="0" fontId="21" fillId="7" borderId="8" xfId="1" applyFont="1" applyFill="1" applyBorder="1" applyAlignment="1">
      <alignment horizontal="center" vertical="center"/>
    </xf>
    <xf numFmtId="0" fontId="21" fillId="7" borderId="7" xfId="1" applyFont="1" applyFill="1" applyBorder="1" applyAlignment="1">
      <alignment horizontal="center" vertical="center"/>
    </xf>
    <xf numFmtId="0" fontId="21" fillId="7" borderId="12" xfId="1" applyFont="1" applyFill="1" applyBorder="1" applyAlignment="1">
      <alignment horizontal="center" vertical="center"/>
    </xf>
    <xf numFmtId="0" fontId="21" fillId="7" borderId="1" xfId="1" applyFont="1" applyFill="1" applyBorder="1" applyAlignment="1">
      <alignment horizontal="center" vertical="center"/>
    </xf>
    <xf numFmtId="0" fontId="21" fillId="7" borderId="13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12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3" fontId="8" fillId="5" borderId="7" xfId="1" applyNumberFormat="1" applyFont="1" applyFill="1" applyBorder="1" applyAlignment="1">
      <alignment horizontal="center" vertical="center"/>
    </xf>
    <xf numFmtId="0" fontId="8" fillId="5" borderId="13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8" fillId="5" borderId="28" xfId="6" applyFont="1" applyFill="1" applyBorder="1" applyAlignment="1">
      <alignment horizontal="right" vertical="center"/>
    </xf>
    <xf numFmtId="0" fontId="8" fillId="5" borderId="29" xfId="6" applyFont="1" applyFill="1" applyBorder="1" applyAlignment="1">
      <alignment horizontal="right" vertical="center"/>
    </xf>
    <xf numFmtId="0" fontId="8" fillId="5" borderId="30" xfId="6" applyFont="1" applyFill="1" applyBorder="1" applyAlignment="1">
      <alignment horizontal="right" vertical="center"/>
    </xf>
    <xf numFmtId="0" fontId="33" fillId="0" borderId="0" xfId="6" applyFont="1" applyAlignment="1">
      <alignment horizontal="left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28" fillId="8" borderId="10" xfId="6" applyFont="1" applyFill="1" applyBorder="1" applyAlignment="1">
      <alignment horizontal="center" vertical="center"/>
    </xf>
    <xf numFmtId="0" fontId="28" fillId="8" borderId="0" xfId="6" applyFont="1" applyFill="1" applyBorder="1" applyAlignment="1">
      <alignment horizontal="center" vertical="center"/>
    </xf>
    <xf numFmtId="0" fontId="28" fillId="8" borderId="12" xfId="6" applyFont="1" applyFill="1" applyBorder="1" applyAlignment="1">
      <alignment horizontal="center" vertical="center"/>
    </xf>
    <xf numFmtId="0" fontId="28" fillId="8" borderId="1" xfId="6" applyFont="1" applyFill="1" applyBorder="1" applyAlignment="1">
      <alignment horizontal="center" vertical="center"/>
    </xf>
    <xf numFmtId="0" fontId="9" fillId="8" borderId="2" xfId="6" applyFont="1" applyFill="1" applyBorder="1" applyAlignment="1">
      <alignment horizontal="center" vertical="center"/>
    </xf>
    <xf numFmtId="0" fontId="9" fillId="8" borderId="3" xfId="6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9" fillId="5" borderId="4" xfId="6" applyFont="1" applyFill="1" applyBorder="1" applyAlignment="1">
      <alignment horizontal="center" vertical="center"/>
    </xf>
    <xf numFmtId="0" fontId="8" fillId="5" borderId="31" xfId="6" applyFont="1" applyFill="1" applyBorder="1" applyAlignment="1">
      <alignment horizontal="right"/>
    </xf>
    <xf numFmtId="0" fontId="14" fillId="0" borderId="5" xfId="6" applyFont="1" applyBorder="1" applyAlignment="1">
      <alignment horizontal="left" vertical="center" wrapText="1"/>
    </xf>
    <xf numFmtId="0" fontId="14" fillId="0" borderId="11" xfId="6" applyFont="1" applyBorder="1" applyAlignment="1">
      <alignment horizontal="left" vertical="center" wrapText="1"/>
    </xf>
    <xf numFmtId="3" fontId="14" fillId="0" borderId="5" xfId="6" applyNumberFormat="1" applyFont="1" applyBorder="1" applyAlignment="1">
      <alignment horizontal="center" vertical="center"/>
    </xf>
    <xf numFmtId="3" fontId="14" fillId="0" borderId="11" xfId="6" applyNumberFormat="1" applyFont="1" applyBorder="1" applyAlignment="1">
      <alignment horizontal="center" vertical="center"/>
    </xf>
    <xf numFmtId="0" fontId="28" fillId="10" borderId="6" xfId="6" applyFont="1" applyFill="1" applyBorder="1" applyAlignment="1">
      <alignment horizontal="center" vertical="center"/>
    </xf>
    <xf numFmtId="0" fontId="28" fillId="10" borderId="8" xfId="6" applyFont="1" applyFill="1" applyBorder="1" applyAlignment="1">
      <alignment horizontal="center" vertical="center"/>
    </xf>
    <xf numFmtId="0" fontId="28" fillId="10" borderId="7" xfId="6" applyFont="1" applyFill="1" applyBorder="1" applyAlignment="1">
      <alignment horizontal="center" vertical="center"/>
    </xf>
    <xf numFmtId="0" fontId="28" fillId="10" borderId="12" xfId="6" applyFont="1" applyFill="1" applyBorder="1" applyAlignment="1">
      <alignment horizontal="center" vertical="center"/>
    </xf>
    <xf numFmtId="0" fontId="28" fillId="10" borderId="1" xfId="6" applyFont="1" applyFill="1" applyBorder="1" applyAlignment="1">
      <alignment horizontal="center" vertical="center"/>
    </xf>
    <xf numFmtId="0" fontId="28" fillId="10" borderId="13" xfId="6" applyFont="1" applyFill="1" applyBorder="1" applyAlignment="1">
      <alignment horizontal="center" vertical="center"/>
    </xf>
    <xf numFmtId="0" fontId="29" fillId="0" borderId="3" xfId="6" applyFont="1" applyBorder="1" applyAlignment="1">
      <alignment horizontal="center"/>
    </xf>
    <xf numFmtId="0" fontId="14" fillId="0" borderId="2" xfId="6" applyFont="1" applyFill="1" applyBorder="1" applyAlignment="1">
      <alignment horizontal="center"/>
    </xf>
    <xf numFmtId="0" fontId="14" fillId="0" borderId="3" xfId="6" applyFont="1" applyFill="1" applyBorder="1" applyAlignment="1">
      <alignment horizontal="center"/>
    </xf>
    <xf numFmtId="0" fontId="14" fillId="0" borderId="14" xfId="6" applyFont="1" applyFill="1" applyBorder="1" applyAlignment="1">
      <alignment horizontal="center"/>
    </xf>
    <xf numFmtId="0" fontId="39" fillId="0" borderId="3" xfId="6" applyFont="1" applyFill="1" applyBorder="1" applyAlignment="1">
      <alignment horizontal="center" vertical="center"/>
    </xf>
    <xf numFmtId="0" fontId="9" fillId="5" borderId="9" xfId="6" applyFont="1" applyFill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38" fillId="0" borderId="0" xfId="6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21" fillId="10" borderId="6" xfId="6" applyFont="1" applyFill="1" applyBorder="1" applyAlignment="1">
      <alignment horizontal="center" vertical="center"/>
    </xf>
    <xf numFmtId="0" fontId="21" fillId="10" borderId="7" xfId="6" applyFont="1" applyFill="1" applyBorder="1" applyAlignment="1">
      <alignment horizontal="center" vertical="center"/>
    </xf>
    <xf numFmtId="0" fontId="21" fillId="10" borderId="12" xfId="6" applyFont="1" applyFill="1" applyBorder="1" applyAlignment="1">
      <alignment horizontal="center" vertical="center"/>
    </xf>
    <xf numFmtId="0" fontId="21" fillId="10" borderId="13" xfId="6" applyFont="1" applyFill="1" applyBorder="1" applyAlignment="1">
      <alignment horizontal="center" vertical="center"/>
    </xf>
    <xf numFmtId="0" fontId="21" fillId="0" borderId="6" xfId="6" applyFont="1" applyFill="1" applyBorder="1" applyAlignment="1">
      <alignment horizontal="center" vertical="center"/>
    </xf>
    <xf numFmtId="0" fontId="21" fillId="0" borderId="8" xfId="6" applyFont="1" applyFill="1" applyBorder="1" applyAlignment="1">
      <alignment horizontal="center" vertical="center"/>
    </xf>
    <xf numFmtId="0" fontId="21" fillId="0" borderId="7" xfId="6" applyFont="1" applyFill="1" applyBorder="1" applyAlignment="1">
      <alignment horizontal="center" vertical="center"/>
    </xf>
    <xf numFmtId="0" fontId="21" fillId="0" borderId="12" xfId="6" applyFont="1" applyFill="1" applyBorder="1" applyAlignment="1">
      <alignment horizontal="center" vertical="center"/>
    </xf>
    <xf numFmtId="0" fontId="21" fillId="0" borderId="1" xfId="6" applyFont="1" applyFill="1" applyBorder="1" applyAlignment="1">
      <alignment horizontal="center" vertical="center"/>
    </xf>
    <xf numFmtId="0" fontId="21" fillId="0" borderId="13" xfId="6" applyFont="1" applyFill="1" applyBorder="1" applyAlignment="1">
      <alignment horizontal="center" vertical="center"/>
    </xf>
    <xf numFmtId="0" fontId="21" fillId="0" borderId="5" xfId="6" applyFont="1" applyFill="1" applyBorder="1" applyAlignment="1">
      <alignment horizontal="center" vertical="center"/>
    </xf>
    <xf numFmtId="0" fontId="21" fillId="0" borderId="11" xfId="6" applyFont="1" applyFill="1" applyBorder="1" applyAlignment="1">
      <alignment horizontal="center" vertical="center"/>
    </xf>
    <xf numFmtId="0" fontId="41" fillId="0" borderId="3" xfId="6" applyFont="1" applyBorder="1" applyAlignment="1">
      <alignment horizontal="center" vertical="center"/>
    </xf>
    <xf numFmtId="0" fontId="16" fillId="0" borderId="0" xfId="6" applyFont="1" applyFill="1" applyBorder="1" applyAlignment="1">
      <alignment horizontal="center" vertical="center"/>
    </xf>
    <xf numFmtId="166" fontId="40" fillId="0" borderId="5" xfId="6" applyNumberFormat="1" applyFont="1" applyFill="1" applyBorder="1" applyAlignment="1">
      <alignment horizontal="center" vertical="center"/>
    </xf>
    <xf numFmtId="166" fontId="40" fillId="0" borderId="11" xfId="6" applyNumberFormat="1" applyFont="1" applyFill="1" applyBorder="1" applyAlignment="1">
      <alignment horizontal="center" vertical="center"/>
    </xf>
    <xf numFmtId="3" fontId="40" fillId="0" borderId="5" xfId="6" applyNumberFormat="1" applyFont="1" applyFill="1" applyBorder="1" applyAlignment="1">
      <alignment horizontal="center" vertical="center"/>
    </xf>
    <xf numFmtId="3" fontId="40" fillId="0" borderId="11" xfId="6" applyNumberFormat="1" applyFont="1" applyFill="1" applyBorder="1" applyAlignment="1">
      <alignment horizontal="center" vertical="center"/>
    </xf>
    <xf numFmtId="0" fontId="46" fillId="0" borderId="0" xfId="6" applyFont="1" applyAlignment="1">
      <alignment horizontal="center" vertical="center"/>
    </xf>
    <xf numFmtId="0" fontId="39" fillId="0" borderId="0" xfId="6" applyFont="1" applyAlignment="1">
      <alignment horizontal="center" vertical="center"/>
    </xf>
    <xf numFmtId="0" fontId="4" fillId="10" borderId="0" xfId="6" applyFont="1" applyFill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0" fontId="40" fillId="0" borderId="5" xfId="6" applyFont="1" applyFill="1" applyBorder="1" applyAlignment="1">
      <alignment horizontal="center" vertical="center"/>
    </xf>
    <xf numFmtId="0" fontId="40" fillId="0" borderId="11" xfId="6" applyFont="1" applyFill="1" applyBorder="1" applyAlignment="1">
      <alignment horizontal="center" vertical="center"/>
    </xf>
    <xf numFmtId="2" fontId="40" fillId="0" borderId="5" xfId="6" applyNumberFormat="1" applyFont="1" applyFill="1" applyBorder="1" applyAlignment="1">
      <alignment horizontal="center" vertical="center"/>
    </xf>
    <xf numFmtId="2" fontId="40" fillId="0" borderId="11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2" fontId="8" fillId="0" borderId="11" xfId="6" applyNumberFormat="1" applyFont="1" applyFill="1" applyBorder="1" applyAlignment="1">
      <alignment horizontal="center" vertical="center"/>
    </xf>
    <xf numFmtId="166" fontId="8" fillId="0" borderId="5" xfId="6" applyNumberFormat="1" applyFont="1" applyFill="1" applyBorder="1" applyAlignment="1">
      <alignment horizontal="center" vertical="center"/>
    </xf>
    <xf numFmtId="166" fontId="8" fillId="0" borderId="11" xfId="6" applyNumberFormat="1" applyFont="1" applyFill="1" applyBorder="1" applyAlignment="1">
      <alignment horizontal="center" vertical="center"/>
    </xf>
    <xf numFmtId="0" fontId="8" fillId="5" borderId="5" xfId="6" applyFont="1" applyFill="1" applyBorder="1" applyAlignment="1">
      <alignment horizontal="center" vertical="center" wrapText="1"/>
    </xf>
    <xf numFmtId="0" fontId="8" fillId="5" borderId="9" xfId="6" applyFont="1" applyFill="1" applyBorder="1" applyAlignment="1">
      <alignment horizontal="center" vertical="center" wrapText="1"/>
    </xf>
    <xf numFmtId="0" fontId="8" fillId="5" borderId="11" xfId="6" applyFont="1" applyFill="1" applyBorder="1" applyAlignment="1">
      <alignment horizontal="center" vertical="center" wrapText="1"/>
    </xf>
    <xf numFmtId="0" fontId="49" fillId="0" borderId="1" xfId="1" applyFont="1" applyBorder="1" applyAlignment="1">
      <alignment horizontal="center" vertical="center"/>
    </xf>
    <xf numFmtId="0" fontId="49" fillId="0" borderId="1" xfId="6" applyFont="1" applyBorder="1" applyAlignment="1">
      <alignment horizontal="center" vertical="center"/>
    </xf>
    <xf numFmtId="0" fontId="49" fillId="0" borderId="0" xfId="6" applyFont="1" applyBorder="1" applyAlignment="1">
      <alignment horizontal="center" vertical="center"/>
    </xf>
    <xf numFmtId="0" fontId="49" fillId="0" borderId="1" xfId="10" applyFont="1" applyBorder="1" applyAlignment="1">
      <alignment horizontal="center" vertical="center"/>
    </xf>
    <xf numFmtId="0" fontId="42" fillId="0" borderId="4" xfId="10" applyFont="1" applyFill="1" applyBorder="1" applyAlignment="1">
      <alignment horizontal="left" vertical="center"/>
    </xf>
    <xf numFmtId="0" fontId="42" fillId="0" borderId="4" xfId="10" applyFont="1" applyFill="1" applyBorder="1" applyAlignment="1">
      <alignment vertical="center"/>
    </xf>
    <xf numFmtId="0" fontId="14" fillId="0" borderId="4" xfId="10" applyFont="1" applyFill="1" applyBorder="1" applyAlignment="1">
      <alignment horizontal="left" vertical="center" indent="2"/>
    </xf>
  </cellXfs>
  <cellStyles count="13">
    <cellStyle name="Comma 2" xfId="3"/>
    <cellStyle name="Comma 3" xfId="4"/>
    <cellStyle name="Comma 3 2" xfId="2"/>
    <cellStyle name="Comma 4" xfId="5"/>
    <cellStyle name="Currency" xfId="12" builtinId="4"/>
    <cellStyle name="Normal" xfId="0" builtinId="0"/>
    <cellStyle name="Normal 2" xfId="6"/>
    <cellStyle name="Normal 2 2" xfId="1"/>
    <cellStyle name="Normal 3" xfId="7"/>
    <cellStyle name="Normal 4" xfId="8"/>
    <cellStyle name="Normal 5" xfId="9"/>
    <cellStyle name="Normal 6" xfId="10"/>
    <cellStyle name="Normal 7" xfId="11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50</xdr:row>
      <xdr:rowOff>139065</xdr:rowOff>
    </xdr:from>
    <xdr:to>
      <xdr:col>7</xdr:col>
      <xdr:colOff>602128</xdr:colOff>
      <xdr:row>50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082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29</xdr:row>
      <xdr:rowOff>139065</xdr:rowOff>
    </xdr:from>
    <xdr:to>
      <xdr:col>7</xdr:col>
      <xdr:colOff>602128</xdr:colOff>
      <xdr:row>29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5892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139065</xdr:rowOff>
    </xdr:from>
    <xdr:to>
      <xdr:col>7</xdr:col>
      <xdr:colOff>602128</xdr:colOff>
      <xdr:row>30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844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33</xdr:row>
      <xdr:rowOff>139065</xdr:rowOff>
    </xdr:from>
    <xdr:to>
      <xdr:col>7</xdr:col>
      <xdr:colOff>602128</xdr:colOff>
      <xdr:row>33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844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26</xdr:row>
      <xdr:rowOff>139065</xdr:rowOff>
    </xdr:from>
    <xdr:to>
      <xdr:col>7</xdr:col>
      <xdr:colOff>602128</xdr:colOff>
      <xdr:row>26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273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27</xdr:row>
      <xdr:rowOff>161925</xdr:rowOff>
    </xdr:from>
    <xdr:to>
      <xdr:col>7</xdr:col>
      <xdr:colOff>685948</xdr:colOff>
      <xdr:row>27</xdr:row>
      <xdr:rowOff>161925</xdr:rowOff>
    </xdr:to>
    <xdr:cxnSp macro="">
      <xdr:nvCxnSpPr>
        <xdr:cNvPr id="2" name="Straight Connector 1"/>
        <xdr:cNvCxnSpPr/>
      </xdr:nvCxnSpPr>
      <xdr:spPr>
        <a:xfrm>
          <a:off x="5071110" y="80105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5078730" y="88030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273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37</xdr:row>
      <xdr:rowOff>139065</xdr:rowOff>
    </xdr:from>
    <xdr:to>
      <xdr:col>7</xdr:col>
      <xdr:colOff>602128</xdr:colOff>
      <xdr:row>37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9077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139065</xdr:rowOff>
    </xdr:from>
    <xdr:to>
      <xdr:col>7</xdr:col>
      <xdr:colOff>602128</xdr:colOff>
      <xdr:row>30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844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844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654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082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stodial%20Consultants/Houston%20Community/2019%20Initiative/Time%20Study/HCC_Administration%20-%20Schedules%20A,%20B%20&amp;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2 Acad ADmin"/>
      <sheetName val="A 3100 "/>
      <sheetName val="A 3100 fl1"/>
      <sheetName val="A 3100 fl2"/>
      <sheetName val="A 3100 fl3"/>
      <sheetName val="A 3100 fl4"/>
      <sheetName val="A 3100 fl5"/>
      <sheetName val="A 3100 fl6"/>
      <sheetName val="A 3100 fl7"/>
      <sheetName val="A 3100 fl8"/>
      <sheetName val="A 3100 fl9"/>
      <sheetName val="A 3100 fl10"/>
      <sheetName val="A 3100 fl11"/>
      <sheetName val="A 3100 fl12"/>
      <sheetName val="A 3100 fl13"/>
      <sheetName val="A Neo"/>
      <sheetName val="A 3200"/>
      <sheetName val="B 3100"/>
      <sheetName val="B Neo"/>
      <sheetName val="B 3200"/>
      <sheetName val="C 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8">
          <cell r="I18">
            <v>1900</v>
          </cell>
        </row>
      </sheetData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39997558519241921"/>
  </sheetPr>
  <dimension ref="A1:T165"/>
  <sheetViews>
    <sheetView zoomScale="75" zoomScaleNormal="75" workbookViewId="0">
      <selection activeCell="C33" sqref="C33"/>
    </sheetView>
  </sheetViews>
  <sheetFormatPr defaultColWidth="8.88671875" defaultRowHeight="13.2" x14ac:dyDescent="0.25"/>
  <cols>
    <col min="1" max="1" width="30.88671875" style="1" customWidth="1"/>
    <col min="2" max="2" width="18.88671875" style="1" customWidth="1"/>
    <col min="3" max="3" width="20.5546875" style="1" customWidth="1"/>
    <col min="4" max="4" width="22.33203125" style="1" customWidth="1"/>
    <col min="5" max="5" width="26.6640625" style="1" customWidth="1"/>
    <col min="6" max="9" width="8.88671875" style="1"/>
    <col min="10" max="10" width="13.33203125" style="1" customWidth="1"/>
    <col min="11" max="16384" width="8.88671875" style="1"/>
  </cols>
  <sheetData>
    <row r="1" spans="1:20" ht="15.75" customHeight="1" x14ac:dyDescent="0.25">
      <c r="A1" s="198" t="s">
        <v>0</v>
      </c>
      <c r="B1" s="198"/>
      <c r="C1" s="198"/>
      <c r="D1" s="198"/>
      <c r="E1" s="198"/>
    </row>
    <row r="2" spans="1:20" ht="15.75" customHeight="1" x14ac:dyDescent="0.25">
      <c r="A2" s="198"/>
      <c r="B2" s="198"/>
      <c r="C2" s="198"/>
      <c r="D2" s="198"/>
      <c r="E2" s="198"/>
    </row>
    <row r="3" spans="1:20" ht="12.75" customHeight="1" x14ac:dyDescent="0.25">
      <c r="A3" s="199" t="s">
        <v>1</v>
      </c>
      <c r="B3" s="199"/>
      <c r="C3" s="199"/>
      <c r="D3" s="199"/>
      <c r="E3" s="199"/>
    </row>
    <row r="4" spans="1:20" ht="12.75" customHeight="1" x14ac:dyDescent="0.25">
      <c r="A4" s="199"/>
      <c r="B4" s="199"/>
      <c r="C4" s="199"/>
      <c r="D4" s="199"/>
      <c r="E4" s="199"/>
    </row>
    <row r="5" spans="1:20" ht="17.399999999999999" x14ac:dyDescent="0.25">
      <c r="A5" s="315" t="s">
        <v>2</v>
      </c>
      <c r="B5" s="315"/>
      <c r="C5" s="315"/>
      <c r="D5" s="315"/>
      <c r="E5" s="315"/>
    </row>
    <row r="6" spans="1:20" ht="20.100000000000001" customHeight="1" x14ac:dyDescent="0.25">
      <c r="A6" s="200" t="s">
        <v>103</v>
      </c>
      <c r="B6" s="203" t="s">
        <v>4</v>
      </c>
      <c r="C6" s="66" t="s">
        <v>3</v>
      </c>
      <c r="D6" s="66" t="s">
        <v>3</v>
      </c>
      <c r="E6" s="4" t="s">
        <v>5</v>
      </c>
      <c r="F6" s="5"/>
      <c r="G6" s="5"/>
      <c r="H6" s="5"/>
      <c r="O6" s="3"/>
    </row>
    <row r="7" spans="1:20" ht="20.100000000000001" customHeight="1" x14ac:dyDescent="0.25">
      <c r="A7" s="201"/>
      <c r="B7" s="204"/>
      <c r="C7" s="6" t="s">
        <v>8</v>
      </c>
      <c r="D7" s="6" t="s">
        <v>9</v>
      </c>
      <c r="E7" s="7" t="s">
        <v>7</v>
      </c>
      <c r="F7" s="5"/>
      <c r="G7" s="5"/>
      <c r="H7" s="5"/>
      <c r="O7" s="8"/>
    </row>
    <row r="8" spans="1:20" ht="20.100000000000001" customHeight="1" x14ac:dyDescent="0.25">
      <c r="A8" s="202"/>
      <c r="B8" s="205"/>
      <c r="C8" s="67" t="s">
        <v>155</v>
      </c>
      <c r="D8" s="67" t="s">
        <v>156</v>
      </c>
      <c r="E8" s="9" t="s">
        <v>6</v>
      </c>
      <c r="F8" s="5"/>
      <c r="G8" s="5"/>
      <c r="H8" s="5"/>
      <c r="I8" s="10"/>
      <c r="J8" s="10"/>
      <c r="O8" s="8"/>
    </row>
    <row r="9" spans="1:20" ht="15.75" customHeight="1" x14ac:dyDescent="0.25">
      <c r="A9" s="11"/>
      <c r="B9" s="12"/>
      <c r="C9" s="13"/>
      <c r="D9" s="13"/>
      <c r="E9" s="14"/>
      <c r="F9" s="5"/>
      <c r="G9" s="5"/>
      <c r="H9" s="5"/>
      <c r="I9" s="10"/>
      <c r="J9" s="10"/>
      <c r="O9" s="8"/>
    </row>
    <row r="10" spans="1:20" ht="19.95" customHeight="1" x14ac:dyDescent="0.25">
      <c r="A10" s="15" t="s">
        <v>104</v>
      </c>
      <c r="B10" s="16">
        <f>'A 3100 '!$J$44</f>
        <v>361585</v>
      </c>
      <c r="C10" s="17"/>
      <c r="D10" s="17"/>
      <c r="E10" s="18">
        <f>SUM(C10:D10)</f>
        <v>0</v>
      </c>
      <c r="F10" s="5"/>
      <c r="G10" s="5"/>
      <c r="H10" s="19"/>
      <c r="I10" s="10"/>
      <c r="J10" s="10"/>
      <c r="O10" s="8"/>
    </row>
    <row r="11" spans="1:20" ht="19.95" customHeight="1" x14ac:dyDescent="0.25">
      <c r="A11" s="15" t="s">
        <v>73</v>
      </c>
      <c r="B11" s="16">
        <f>'A Neo'!$J$21</f>
        <v>9910</v>
      </c>
      <c r="C11" s="17"/>
      <c r="D11" s="17"/>
      <c r="E11" s="18">
        <f>SUM(C11:D11)</f>
        <v>0</v>
      </c>
      <c r="F11" s="5"/>
      <c r="G11" s="5"/>
      <c r="H11" s="5"/>
      <c r="I11" s="10"/>
      <c r="J11" s="10"/>
      <c r="O11" s="8"/>
    </row>
    <row r="12" spans="1:20" ht="19.95" customHeight="1" x14ac:dyDescent="0.25">
      <c r="A12" s="57" t="s">
        <v>102</v>
      </c>
      <c r="B12" s="16">
        <f>'A 3200'!$J$25</f>
        <v>26145</v>
      </c>
      <c r="C12" s="17"/>
      <c r="D12" s="17"/>
      <c r="E12" s="18">
        <f>SUM(C12:D12)</f>
        <v>0</v>
      </c>
      <c r="F12" s="5"/>
      <c r="G12" s="20"/>
      <c r="H12" s="5"/>
      <c r="O12" s="8"/>
    </row>
    <row r="13" spans="1:20" ht="19.95" customHeight="1" x14ac:dyDescent="0.25">
      <c r="A13" s="196" t="s">
        <v>154</v>
      </c>
      <c r="B13" s="197">
        <f>SUM(B10:B12)</f>
        <v>397640</v>
      </c>
      <c r="C13" s="58" t="s">
        <v>8</v>
      </c>
      <c r="D13" s="58" t="s">
        <v>9</v>
      </c>
      <c r="E13" s="58" t="s">
        <v>150</v>
      </c>
      <c r="F13" s="5"/>
      <c r="G13" s="5"/>
      <c r="H13" s="5"/>
      <c r="P13" s="5"/>
      <c r="Q13" s="5"/>
      <c r="R13" s="5"/>
      <c r="S13" s="5"/>
      <c r="T13" s="5"/>
    </row>
    <row r="14" spans="1:20" ht="19.95" customHeight="1" x14ac:dyDescent="0.25">
      <c r="A14" s="196"/>
      <c r="B14" s="197"/>
      <c r="C14" s="59">
        <f>SUM(C10:C12)</f>
        <v>0</v>
      </c>
      <c r="D14" s="59">
        <f>SUM(D10:D12)</f>
        <v>0</v>
      </c>
      <c r="E14" s="59">
        <f>SUM(C14:D14)</f>
        <v>0</v>
      </c>
      <c r="K14" s="23"/>
      <c r="P14" s="5"/>
      <c r="Q14" s="5"/>
      <c r="R14" s="5"/>
      <c r="S14" s="5"/>
      <c r="T14" s="5"/>
    </row>
    <row r="15" spans="1:20" ht="19.95" customHeight="1" x14ac:dyDescent="0.3">
      <c r="A15" s="24"/>
      <c r="B15" s="25"/>
      <c r="C15" s="60" t="s">
        <v>151</v>
      </c>
      <c r="D15" s="61"/>
      <c r="E15" s="62">
        <f>SUM(E10:E12)</f>
        <v>0</v>
      </c>
      <c r="O15" s="5"/>
      <c r="P15" s="5"/>
      <c r="Q15" s="5"/>
      <c r="R15" s="5"/>
      <c r="S15" s="5"/>
    </row>
    <row r="16" spans="1:20" ht="19.95" customHeight="1" x14ac:dyDescent="0.3">
      <c r="A16" s="5"/>
      <c r="C16" s="60" t="s">
        <v>152</v>
      </c>
      <c r="D16" s="61"/>
      <c r="E16" s="62">
        <f>'C Admin'!$E$33</f>
        <v>0</v>
      </c>
      <c r="K16" s="8"/>
    </row>
    <row r="17" spans="1:11" ht="19.95" customHeight="1" x14ac:dyDescent="0.3">
      <c r="A17" s="26"/>
      <c r="C17" s="63" t="s">
        <v>153</v>
      </c>
      <c r="D17" s="64"/>
      <c r="E17" s="65">
        <f>SUM(E15:E16)</f>
        <v>0</v>
      </c>
      <c r="K17" s="8"/>
    </row>
    <row r="18" spans="1:11" ht="15" x14ac:dyDescent="0.25">
      <c r="A18" s="26"/>
      <c r="K18" s="8"/>
    </row>
    <row r="19" spans="1:11" ht="15" x14ac:dyDescent="0.25">
      <c r="A19" s="26"/>
      <c r="K19" s="8"/>
    </row>
    <row r="20" spans="1:11" ht="15" x14ac:dyDescent="0.25">
      <c r="A20" s="26"/>
      <c r="K20" s="8"/>
    </row>
    <row r="21" spans="1:11" ht="15" x14ac:dyDescent="0.25">
      <c r="A21" s="26"/>
      <c r="K21" s="8"/>
    </row>
    <row r="22" spans="1:11" ht="15" x14ac:dyDescent="0.25">
      <c r="A22" s="26"/>
      <c r="K22" s="8"/>
    </row>
    <row r="23" spans="1:11" ht="15" x14ac:dyDescent="0.25">
      <c r="A23" s="28"/>
      <c r="K23" s="8"/>
    </row>
    <row r="24" spans="1:11" ht="15" x14ac:dyDescent="0.25">
      <c r="A24" s="5"/>
      <c r="K24" s="8"/>
    </row>
    <row r="25" spans="1:11" ht="15" x14ac:dyDescent="0.25">
      <c r="A25" s="5"/>
      <c r="K25" s="8"/>
    </row>
    <row r="26" spans="1:11" ht="15" x14ac:dyDescent="0.25">
      <c r="A26" s="26"/>
      <c r="B26" s="27"/>
      <c r="E26" s="22"/>
      <c r="K26" s="8"/>
    </row>
    <row r="27" spans="1:11" ht="15" x14ac:dyDescent="0.25">
      <c r="A27" s="26"/>
      <c r="B27" s="22"/>
      <c r="K27" s="8"/>
    </row>
    <row r="28" spans="1:11" ht="15" x14ac:dyDescent="0.25">
      <c r="A28" s="26"/>
      <c r="B28" s="27"/>
      <c r="C28" s="5"/>
      <c r="D28" s="5"/>
      <c r="K28" s="8"/>
    </row>
    <row r="29" spans="1:11" ht="15" x14ac:dyDescent="0.25">
      <c r="A29" s="26"/>
      <c r="B29" s="21"/>
      <c r="C29" s="5"/>
      <c r="D29" s="5"/>
      <c r="K29" s="8"/>
    </row>
    <row r="30" spans="1:11" ht="15" x14ac:dyDescent="0.25">
      <c r="A30" s="26"/>
      <c r="B30" s="21"/>
      <c r="C30" s="5"/>
      <c r="D30" s="5"/>
      <c r="K30" s="8"/>
    </row>
    <row r="31" spans="1:11" ht="15" x14ac:dyDescent="0.25">
      <c r="A31" s="26"/>
      <c r="B31" s="5"/>
      <c r="C31" s="5"/>
      <c r="D31" s="5"/>
      <c r="K31" s="8"/>
    </row>
    <row r="32" spans="1:11" ht="15" x14ac:dyDescent="0.25">
      <c r="A32" s="5"/>
      <c r="B32" s="5"/>
      <c r="C32" s="5"/>
      <c r="D32" s="5"/>
      <c r="K32" s="8"/>
    </row>
    <row r="33" spans="1:11" ht="15" x14ac:dyDescent="0.25">
      <c r="A33" s="5"/>
      <c r="B33" s="5"/>
      <c r="C33" s="5"/>
      <c r="D33" s="5"/>
      <c r="K33" s="8"/>
    </row>
    <row r="34" spans="1:11" ht="15" x14ac:dyDescent="0.25">
      <c r="A34" s="5"/>
      <c r="B34" s="5"/>
      <c r="C34" s="5"/>
      <c r="D34" s="5"/>
      <c r="K34" s="8"/>
    </row>
    <row r="35" spans="1:11" ht="15" x14ac:dyDescent="0.25">
      <c r="A35" s="5"/>
      <c r="B35" s="5"/>
      <c r="C35" s="5"/>
      <c r="D35" s="5"/>
      <c r="K35" s="8"/>
    </row>
    <row r="36" spans="1:11" ht="15" x14ac:dyDescent="0.25">
      <c r="A36" s="5"/>
      <c r="B36" s="5"/>
      <c r="C36" s="5"/>
      <c r="D36" s="5"/>
      <c r="K36" s="8"/>
    </row>
    <row r="37" spans="1:11" ht="15" x14ac:dyDescent="0.25">
      <c r="A37" s="5"/>
      <c r="B37" s="5"/>
      <c r="C37" s="5"/>
      <c r="D37" s="5"/>
      <c r="K37" s="8"/>
    </row>
    <row r="38" spans="1:11" ht="15" x14ac:dyDescent="0.25">
      <c r="A38" s="5"/>
      <c r="B38" s="5"/>
      <c r="C38" s="5"/>
      <c r="D38" s="5"/>
      <c r="K38" s="8"/>
    </row>
    <row r="39" spans="1:11" ht="15" x14ac:dyDescent="0.25">
      <c r="A39" s="5"/>
      <c r="B39" s="5"/>
      <c r="C39" s="5"/>
      <c r="D39" s="5"/>
      <c r="K39" s="8"/>
    </row>
    <row r="40" spans="1:11" ht="15" x14ac:dyDescent="0.25">
      <c r="A40" s="5"/>
      <c r="B40" s="5"/>
      <c r="C40" s="5"/>
      <c r="D40" s="5"/>
      <c r="K40" s="8"/>
    </row>
    <row r="41" spans="1:11" ht="15" x14ac:dyDescent="0.25">
      <c r="A41" s="5"/>
      <c r="B41" s="5"/>
      <c r="C41" s="5"/>
      <c r="D41" s="5"/>
      <c r="K41" s="8"/>
    </row>
    <row r="42" spans="1:11" ht="15" x14ac:dyDescent="0.25">
      <c r="A42" s="5"/>
      <c r="B42" s="5"/>
      <c r="C42" s="5"/>
      <c r="D42" s="5"/>
      <c r="K42" s="8"/>
    </row>
    <row r="43" spans="1:11" ht="15" x14ac:dyDescent="0.25">
      <c r="A43" s="5"/>
      <c r="B43" s="5"/>
      <c r="C43" s="5"/>
      <c r="D43" s="5"/>
      <c r="K43" s="8"/>
    </row>
    <row r="44" spans="1:11" ht="15" x14ac:dyDescent="0.25">
      <c r="A44" s="5"/>
      <c r="B44" s="5"/>
      <c r="C44" s="5"/>
      <c r="D44" s="5"/>
      <c r="K44" s="8"/>
    </row>
    <row r="45" spans="1:11" ht="15" x14ac:dyDescent="0.25">
      <c r="A45" s="5"/>
      <c r="B45" s="5"/>
      <c r="C45" s="5"/>
      <c r="D45" s="5"/>
      <c r="K45" s="8"/>
    </row>
    <row r="46" spans="1:11" ht="15" x14ac:dyDescent="0.25">
      <c r="A46" s="5"/>
      <c r="B46" s="5"/>
      <c r="C46" s="5"/>
      <c r="D46" s="5"/>
      <c r="K46" s="8"/>
    </row>
    <row r="47" spans="1:11" ht="15" x14ac:dyDescent="0.25">
      <c r="A47" s="5"/>
      <c r="B47" s="5"/>
      <c r="C47" s="5"/>
      <c r="D47" s="5"/>
      <c r="K47" s="8"/>
    </row>
    <row r="48" spans="1:11" ht="15" x14ac:dyDescent="0.25">
      <c r="A48" s="5"/>
      <c r="B48" s="5"/>
      <c r="C48" s="5"/>
      <c r="D48" s="5"/>
      <c r="K48" s="8"/>
    </row>
    <row r="49" spans="1:11" ht="15" x14ac:dyDescent="0.25">
      <c r="A49" s="5"/>
      <c r="B49" s="5"/>
      <c r="C49" s="5"/>
      <c r="D49" s="5"/>
      <c r="K49" s="8"/>
    </row>
    <row r="50" spans="1:11" ht="15" x14ac:dyDescent="0.25">
      <c r="A50" s="5"/>
      <c r="B50" s="5"/>
      <c r="C50" s="5"/>
      <c r="D50" s="5"/>
      <c r="K50" s="8"/>
    </row>
    <row r="51" spans="1:11" ht="15" x14ac:dyDescent="0.25">
      <c r="A51" s="5"/>
      <c r="B51" s="5"/>
      <c r="C51" s="5"/>
      <c r="D51" s="5"/>
      <c r="K51" s="8"/>
    </row>
    <row r="52" spans="1:11" ht="15" x14ac:dyDescent="0.25">
      <c r="A52" s="5"/>
      <c r="B52" s="5"/>
      <c r="C52" s="5"/>
      <c r="D52" s="5"/>
      <c r="K52" s="8"/>
    </row>
    <row r="53" spans="1:11" ht="15" x14ac:dyDescent="0.25">
      <c r="A53" s="5"/>
      <c r="B53" s="5"/>
      <c r="C53" s="5"/>
      <c r="D53" s="5"/>
      <c r="K53" s="8"/>
    </row>
    <row r="54" spans="1:11" ht="15" x14ac:dyDescent="0.25">
      <c r="A54" s="5"/>
      <c r="B54" s="5"/>
      <c r="C54" s="5"/>
      <c r="D54" s="5"/>
      <c r="K54" s="8"/>
    </row>
    <row r="55" spans="1:11" ht="15" x14ac:dyDescent="0.25">
      <c r="A55" s="5"/>
      <c r="B55" s="5"/>
      <c r="C55" s="5"/>
      <c r="D55" s="5"/>
      <c r="K55" s="8"/>
    </row>
    <row r="56" spans="1:11" ht="15" x14ac:dyDescent="0.25">
      <c r="A56" s="5"/>
      <c r="B56" s="5"/>
      <c r="C56" s="5"/>
      <c r="D56" s="5"/>
      <c r="K56" s="8"/>
    </row>
    <row r="57" spans="1:11" ht="15" x14ac:dyDescent="0.25">
      <c r="A57" s="5"/>
      <c r="B57" s="5"/>
      <c r="C57" s="5"/>
      <c r="D57" s="5"/>
      <c r="K57" s="8"/>
    </row>
    <row r="58" spans="1:11" ht="15" x14ac:dyDescent="0.25">
      <c r="A58" s="5"/>
      <c r="B58" s="5"/>
      <c r="C58" s="5"/>
      <c r="D58" s="5"/>
      <c r="K58" s="8"/>
    </row>
    <row r="59" spans="1:11" ht="15" x14ac:dyDescent="0.25">
      <c r="A59" s="5"/>
      <c r="B59" s="5"/>
      <c r="C59" s="5"/>
      <c r="D59" s="5"/>
      <c r="K59" s="8"/>
    </row>
    <row r="60" spans="1:11" ht="15" x14ac:dyDescent="0.25">
      <c r="A60" s="5"/>
      <c r="B60" s="5"/>
      <c r="C60" s="5"/>
      <c r="D60" s="5"/>
      <c r="K60" s="8"/>
    </row>
    <row r="61" spans="1:11" ht="15" x14ac:dyDescent="0.25">
      <c r="A61" s="5"/>
      <c r="B61" s="5"/>
      <c r="C61" s="5"/>
      <c r="D61" s="5"/>
      <c r="K61" s="8"/>
    </row>
    <row r="62" spans="1:11" ht="15" x14ac:dyDescent="0.25">
      <c r="A62" s="5"/>
      <c r="B62" s="5"/>
      <c r="C62" s="5"/>
      <c r="D62" s="5"/>
      <c r="K62" s="8"/>
    </row>
    <row r="63" spans="1:11" ht="15" x14ac:dyDescent="0.25">
      <c r="A63" s="5"/>
      <c r="B63" s="5"/>
      <c r="C63" s="5"/>
      <c r="D63" s="5"/>
      <c r="K63" s="8"/>
    </row>
    <row r="64" spans="1:11" ht="15" x14ac:dyDescent="0.25">
      <c r="A64" s="5"/>
      <c r="B64" s="5"/>
      <c r="C64" s="5"/>
      <c r="D64" s="5"/>
      <c r="K64" s="8"/>
    </row>
    <row r="65" spans="1:11" ht="15" x14ac:dyDescent="0.25">
      <c r="A65" s="5"/>
      <c r="B65" s="5"/>
      <c r="C65" s="5"/>
      <c r="D65" s="5"/>
      <c r="K65" s="8"/>
    </row>
    <row r="66" spans="1:11" ht="15" x14ac:dyDescent="0.25">
      <c r="A66" s="5"/>
      <c r="B66" s="5"/>
      <c r="C66" s="5"/>
      <c r="D66" s="5"/>
      <c r="K66" s="8"/>
    </row>
    <row r="67" spans="1:11" ht="15" x14ac:dyDescent="0.25">
      <c r="A67" s="5"/>
      <c r="B67" s="5"/>
      <c r="C67" s="5"/>
      <c r="D67" s="5"/>
      <c r="K67" s="8"/>
    </row>
    <row r="68" spans="1:11" ht="15" x14ac:dyDescent="0.25">
      <c r="A68" s="5"/>
      <c r="B68" s="5"/>
      <c r="C68" s="5"/>
      <c r="D68" s="5"/>
      <c r="K68" s="8"/>
    </row>
    <row r="69" spans="1:11" ht="15" x14ac:dyDescent="0.25">
      <c r="A69" s="5"/>
      <c r="B69" s="5"/>
      <c r="C69" s="5"/>
      <c r="D69" s="5"/>
      <c r="K69" s="8"/>
    </row>
    <row r="70" spans="1:11" ht="15" x14ac:dyDescent="0.25">
      <c r="A70" s="5"/>
      <c r="B70" s="5"/>
      <c r="C70" s="5"/>
      <c r="D70" s="5"/>
      <c r="K70" s="8"/>
    </row>
    <row r="71" spans="1:11" ht="15" x14ac:dyDescent="0.25">
      <c r="A71" s="5"/>
      <c r="B71" s="5"/>
      <c r="C71" s="5"/>
      <c r="D71" s="5"/>
      <c r="K71" s="8"/>
    </row>
    <row r="72" spans="1:11" ht="15" x14ac:dyDescent="0.25">
      <c r="A72" s="5"/>
      <c r="B72" s="5"/>
      <c r="C72" s="5"/>
      <c r="D72" s="5"/>
      <c r="K72" s="8"/>
    </row>
    <row r="73" spans="1:11" ht="15" x14ac:dyDescent="0.25">
      <c r="A73" s="5"/>
      <c r="B73" s="5"/>
      <c r="C73" s="5"/>
      <c r="D73" s="5"/>
      <c r="K73" s="8"/>
    </row>
    <row r="74" spans="1:11" ht="15" x14ac:dyDescent="0.25">
      <c r="A74" s="5"/>
      <c r="B74" s="5"/>
      <c r="C74" s="5"/>
      <c r="D74" s="5"/>
      <c r="K74" s="8"/>
    </row>
    <row r="75" spans="1:11" ht="15" x14ac:dyDescent="0.25">
      <c r="A75" s="5"/>
      <c r="B75" s="5"/>
      <c r="C75" s="5"/>
      <c r="D75" s="5"/>
      <c r="K75" s="8"/>
    </row>
    <row r="76" spans="1:11" ht="15" x14ac:dyDescent="0.25">
      <c r="A76" s="5"/>
      <c r="B76" s="5"/>
      <c r="C76" s="5"/>
      <c r="D76" s="5"/>
      <c r="K76" s="8"/>
    </row>
    <row r="77" spans="1:11" ht="15" x14ac:dyDescent="0.25">
      <c r="A77" s="5"/>
      <c r="B77" s="5"/>
      <c r="C77" s="5"/>
      <c r="D77" s="5"/>
      <c r="K77" s="8"/>
    </row>
    <row r="78" spans="1:11" ht="15" x14ac:dyDescent="0.25">
      <c r="A78" s="5"/>
      <c r="B78" s="5"/>
      <c r="C78" s="5"/>
      <c r="D78" s="5"/>
      <c r="K78" s="8"/>
    </row>
    <row r="79" spans="1:11" ht="15" x14ac:dyDescent="0.25">
      <c r="A79" s="5"/>
      <c r="B79" s="5"/>
      <c r="C79" s="5"/>
      <c r="D79" s="5"/>
      <c r="K79" s="8"/>
    </row>
    <row r="80" spans="1:11" ht="15" x14ac:dyDescent="0.25">
      <c r="A80" s="5"/>
      <c r="B80" s="5"/>
      <c r="C80" s="5"/>
      <c r="D80" s="5"/>
      <c r="K80" s="8"/>
    </row>
    <row r="81" spans="1:11" ht="15" x14ac:dyDescent="0.25">
      <c r="A81" s="5"/>
      <c r="B81" s="5"/>
      <c r="C81" s="5"/>
      <c r="D81" s="5"/>
      <c r="K81" s="8"/>
    </row>
    <row r="82" spans="1:11" ht="15" x14ac:dyDescent="0.25">
      <c r="A82" s="5"/>
      <c r="B82" s="5"/>
      <c r="C82" s="5"/>
      <c r="D82" s="5"/>
      <c r="K82" s="8"/>
    </row>
    <row r="83" spans="1:11" ht="15" x14ac:dyDescent="0.25">
      <c r="A83" s="5"/>
      <c r="B83" s="5"/>
      <c r="C83" s="5"/>
      <c r="D83" s="5"/>
      <c r="K83" s="8"/>
    </row>
    <row r="84" spans="1:11" ht="15" x14ac:dyDescent="0.25">
      <c r="A84" s="5"/>
      <c r="B84" s="5"/>
      <c r="C84" s="5"/>
      <c r="D84" s="5"/>
      <c r="K84" s="8"/>
    </row>
    <row r="85" spans="1:11" ht="15" x14ac:dyDescent="0.25">
      <c r="A85" s="5"/>
      <c r="B85" s="5"/>
      <c r="C85" s="5"/>
      <c r="D85" s="5"/>
      <c r="K85" s="8"/>
    </row>
    <row r="86" spans="1:11" ht="15" x14ac:dyDescent="0.25">
      <c r="A86" s="5"/>
      <c r="B86" s="5"/>
      <c r="C86" s="5"/>
      <c r="D86" s="5"/>
      <c r="K86" s="8"/>
    </row>
    <row r="87" spans="1:11" ht="15" x14ac:dyDescent="0.25">
      <c r="A87" s="5"/>
      <c r="B87" s="5"/>
      <c r="C87" s="5"/>
      <c r="D87" s="5"/>
      <c r="K87" s="8"/>
    </row>
    <row r="88" spans="1:11" ht="15" x14ac:dyDescent="0.25">
      <c r="A88" s="5"/>
      <c r="B88" s="5"/>
      <c r="C88" s="5"/>
      <c r="D88" s="5"/>
      <c r="K88" s="8"/>
    </row>
    <row r="89" spans="1:11" ht="15" x14ac:dyDescent="0.25">
      <c r="A89" s="5"/>
      <c r="B89" s="5"/>
      <c r="C89" s="5"/>
      <c r="D89" s="5"/>
      <c r="K89" s="8"/>
    </row>
    <row r="90" spans="1:11" ht="15" x14ac:dyDescent="0.25">
      <c r="A90" s="5"/>
      <c r="B90" s="5"/>
      <c r="C90" s="5"/>
      <c r="D90" s="5"/>
      <c r="K90" s="8"/>
    </row>
    <row r="91" spans="1:11" ht="15" x14ac:dyDescent="0.25">
      <c r="A91" s="5"/>
      <c r="B91" s="5"/>
      <c r="C91" s="5"/>
      <c r="D91" s="5"/>
      <c r="K91" s="8"/>
    </row>
    <row r="92" spans="1:11" ht="15" x14ac:dyDescent="0.25">
      <c r="A92" s="5"/>
      <c r="B92" s="5"/>
      <c r="C92" s="5"/>
      <c r="D92" s="5"/>
      <c r="K92" s="8"/>
    </row>
    <row r="93" spans="1:11" ht="15" x14ac:dyDescent="0.25">
      <c r="A93" s="5"/>
      <c r="B93" s="5"/>
      <c r="C93" s="5"/>
      <c r="D93" s="5"/>
      <c r="K93" s="8"/>
    </row>
    <row r="94" spans="1:11" ht="15" x14ac:dyDescent="0.25">
      <c r="A94" s="5"/>
      <c r="B94" s="5"/>
      <c r="C94" s="5"/>
      <c r="D94" s="5"/>
      <c r="K94" s="8"/>
    </row>
    <row r="95" spans="1:11" ht="15" x14ac:dyDescent="0.25">
      <c r="A95" s="5"/>
      <c r="B95" s="5"/>
      <c r="C95" s="5"/>
      <c r="D95" s="5"/>
      <c r="K95" s="8"/>
    </row>
    <row r="96" spans="1:11" x14ac:dyDescent="0.25">
      <c r="A96" s="5"/>
      <c r="B96" s="5"/>
      <c r="C96" s="5"/>
      <c r="D96" s="5"/>
    </row>
    <row r="97" spans="1:4" x14ac:dyDescent="0.25">
      <c r="A97" s="5"/>
      <c r="B97" s="5"/>
      <c r="C97" s="5"/>
      <c r="D97" s="5"/>
    </row>
    <row r="98" spans="1:4" x14ac:dyDescent="0.25">
      <c r="A98" s="5"/>
      <c r="B98" s="5"/>
      <c r="C98" s="5"/>
      <c r="D98" s="5"/>
    </row>
    <row r="99" spans="1:4" x14ac:dyDescent="0.25">
      <c r="A99" s="5"/>
      <c r="B99" s="5"/>
      <c r="C99" s="5"/>
      <c r="D99" s="5"/>
    </row>
    <row r="100" spans="1:4" x14ac:dyDescent="0.25">
      <c r="A100" s="5"/>
      <c r="B100" s="5"/>
      <c r="C100" s="5"/>
      <c r="D100" s="5"/>
    </row>
    <row r="101" spans="1:4" x14ac:dyDescent="0.25">
      <c r="A101" s="5"/>
      <c r="B101" s="5"/>
      <c r="C101" s="5"/>
      <c r="D101" s="5"/>
    </row>
    <row r="102" spans="1:4" x14ac:dyDescent="0.25">
      <c r="A102" s="5"/>
      <c r="B102" s="5"/>
      <c r="C102" s="5"/>
      <c r="D102" s="5"/>
    </row>
    <row r="103" spans="1:4" x14ac:dyDescent="0.25">
      <c r="A103" s="5"/>
      <c r="B103" s="5"/>
      <c r="C103" s="5"/>
      <c r="D103" s="5"/>
    </row>
    <row r="104" spans="1:4" x14ac:dyDescent="0.25">
      <c r="A104" s="5"/>
      <c r="B104" s="5"/>
      <c r="C104" s="5"/>
      <c r="D104" s="5"/>
    </row>
    <row r="105" spans="1:4" x14ac:dyDescent="0.25">
      <c r="A105" s="5"/>
      <c r="B105" s="5"/>
      <c r="C105" s="5"/>
      <c r="D105" s="5"/>
    </row>
    <row r="106" spans="1:4" x14ac:dyDescent="0.25">
      <c r="A106" s="5"/>
      <c r="B106" s="5"/>
      <c r="C106" s="5"/>
      <c r="D106" s="5"/>
    </row>
    <row r="107" spans="1:4" x14ac:dyDescent="0.25">
      <c r="A107" s="5"/>
      <c r="B107" s="5"/>
      <c r="C107" s="5"/>
      <c r="D107" s="5"/>
    </row>
    <row r="108" spans="1:4" x14ac:dyDescent="0.25">
      <c r="A108" s="5"/>
      <c r="B108" s="5"/>
      <c r="C108" s="5"/>
      <c r="D108" s="5"/>
    </row>
    <row r="109" spans="1:4" x14ac:dyDescent="0.25">
      <c r="A109" s="5"/>
      <c r="B109" s="5"/>
      <c r="C109" s="5"/>
      <c r="D109" s="5"/>
    </row>
    <row r="110" spans="1:4" x14ac:dyDescent="0.25">
      <c r="A110" s="5"/>
      <c r="B110" s="5"/>
      <c r="C110" s="5"/>
      <c r="D110" s="5"/>
    </row>
    <row r="111" spans="1:4" x14ac:dyDescent="0.25">
      <c r="A111" s="5"/>
      <c r="B111" s="5"/>
      <c r="C111" s="5"/>
      <c r="D111" s="5"/>
    </row>
    <row r="112" spans="1:4" x14ac:dyDescent="0.25">
      <c r="A112" s="5"/>
      <c r="B112" s="5"/>
      <c r="C112" s="5"/>
      <c r="D112" s="5"/>
    </row>
    <row r="113" spans="1:4" x14ac:dyDescent="0.25">
      <c r="A113" s="5"/>
      <c r="B113" s="5"/>
      <c r="C113" s="5"/>
      <c r="D113" s="5"/>
    </row>
    <row r="114" spans="1:4" x14ac:dyDescent="0.25">
      <c r="A114" s="5"/>
      <c r="B114" s="5"/>
      <c r="C114" s="5"/>
      <c r="D114" s="5"/>
    </row>
    <row r="115" spans="1:4" x14ac:dyDescent="0.25">
      <c r="A115" s="5"/>
      <c r="B115" s="5"/>
      <c r="C115" s="5"/>
      <c r="D115" s="5"/>
    </row>
    <row r="116" spans="1:4" x14ac:dyDescent="0.25">
      <c r="A116" s="5"/>
      <c r="B116" s="5"/>
      <c r="C116" s="5"/>
      <c r="D116" s="5"/>
    </row>
    <row r="117" spans="1:4" x14ac:dyDescent="0.25">
      <c r="A117" s="5"/>
      <c r="B117" s="5"/>
      <c r="C117" s="5"/>
      <c r="D117" s="5"/>
    </row>
    <row r="118" spans="1:4" x14ac:dyDescent="0.25">
      <c r="A118" s="5"/>
      <c r="B118" s="5"/>
      <c r="C118" s="5"/>
      <c r="D118" s="5"/>
    </row>
    <row r="119" spans="1:4" x14ac:dyDescent="0.25">
      <c r="A119" s="5"/>
      <c r="B119" s="5"/>
      <c r="C119" s="5"/>
      <c r="D119" s="5"/>
    </row>
    <row r="120" spans="1:4" x14ac:dyDescent="0.25">
      <c r="A120" s="5"/>
      <c r="B120" s="5"/>
      <c r="C120" s="5"/>
      <c r="D120" s="5"/>
    </row>
    <row r="121" spans="1:4" x14ac:dyDescent="0.25">
      <c r="A121" s="5"/>
      <c r="B121" s="5"/>
      <c r="C121" s="5"/>
      <c r="D121" s="5"/>
    </row>
    <row r="122" spans="1:4" x14ac:dyDescent="0.25">
      <c r="A122" s="5"/>
      <c r="B122" s="5"/>
      <c r="C122" s="5"/>
      <c r="D122" s="5"/>
    </row>
    <row r="123" spans="1:4" x14ac:dyDescent="0.25">
      <c r="A123" s="5"/>
      <c r="B123" s="5"/>
      <c r="C123" s="5"/>
      <c r="D123" s="5"/>
    </row>
    <row r="124" spans="1:4" x14ac:dyDescent="0.25">
      <c r="A124" s="5"/>
      <c r="B124" s="5"/>
      <c r="C124" s="5"/>
      <c r="D124" s="5"/>
    </row>
    <row r="125" spans="1:4" x14ac:dyDescent="0.25">
      <c r="A125" s="5"/>
      <c r="B125" s="5"/>
      <c r="C125" s="5"/>
      <c r="D125" s="5"/>
    </row>
    <row r="126" spans="1:4" x14ac:dyDescent="0.25">
      <c r="A126" s="5"/>
      <c r="B126" s="5"/>
      <c r="C126" s="5"/>
      <c r="D126" s="5"/>
    </row>
    <row r="127" spans="1:4" x14ac:dyDescent="0.25">
      <c r="A127" s="5"/>
      <c r="B127" s="5"/>
      <c r="C127" s="5"/>
      <c r="D127" s="5"/>
    </row>
    <row r="128" spans="1:4" x14ac:dyDescent="0.25">
      <c r="A128" s="5"/>
      <c r="B128" s="5"/>
      <c r="C128" s="5"/>
      <c r="D128" s="5"/>
    </row>
    <row r="129" spans="1:4" x14ac:dyDescent="0.25">
      <c r="A129" s="5"/>
      <c r="B129" s="5"/>
      <c r="C129" s="5"/>
      <c r="D129" s="5"/>
    </row>
    <row r="130" spans="1:4" x14ac:dyDescent="0.25">
      <c r="A130" s="5"/>
      <c r="B130" s="5"/>
      <c r="C130" s="5"/>
      <c r="D130" s="5"/>
    </row>
    <row r="131" spans="1:4" x14ac:dyDescent="0.25">
      <c r="A131" s="5"/>
      <c r="B131" s="5"/>
      <c r="C131" s="5"/>
      <c r="D131" s="5"/>
    </row>
    <row r="132" spans="1:4" x14ac:dyDescent="0.25">
      <c r="A132" s="5"/>
      <c r="B132" s="5"/>
      <c r="C132" s="5"/>
      <c r="D132" s="5"/>
    </row>
    <row r="133" spans="1:4" x14ac:dyDescent="0.25">
      <c r="A133" s="5"/>
      <c r="B133" s="5"/>
      <c r="C133" s="5"/>
      <c r="D133" s="5"/>
    </row>
    <row r="134" spans="1:4" x14ac:dyDescent="0.25">
      <c r="A134" s="5"/>
      <c r="B134" s="5"/>
      <c r="C134" s="5"/>
      <c r="D134" s="5"/>
    </row>
    <row r="135" spans="1:4" x14ac:dyDescent="0.25">
      <c r="A135" s="5"/>
      <c r="B135" s="5"/>
      <c r="C135" s="5"/>
      <c r="D135" s="5"/>
    </row>
    <row r="136" spans="1:4" x14ac:dyDescent="0.25">
      <c r="A136" s="5"/>
      <c r="B136" s="5"/>
      <c r="C136" s="5"/>
      <c r="D136" s="5"/>
    </row>
    <row r="137" spans="1:4" x14ac:dyDescent="0.25">
      <c r="A137" s="5"/>
      <c r="B137" s="5"/>
      <c r="C137" s="5"/>
      <c r="D137" s="5"/>
    </row>
    <row r="138" spans="1:4" x14ac:dyDescent="0.25">
      <c r="A138" s="5"/>
      <c r="B138" s="5"/>
      <c r="C138" s="5"/>
      <c r="D138" s="5"/>
    </row>
    <row r="139" spans="1:4" x14ac:dyDescent="0.25">
      <c r="A139" s="5"/>
      <c r="B139" s="5"/>
      <c r="C139" s="5"/>
      <c r="D139" s="5"/>
    </row>
    <row r="140" spans="1:4" x14ac:dyDescent="0.25">
      <c r="A140" s="5"/>
      <c r="B140" s="5"/>
      <c r="C140" s="5"/>
      <c r="D140" s="5"/>
    </row>
    <row r="141" spans="1:4" x14ac:dyDescent="0.25">
      <c r="A141" s="5"/>
      <c r="B141" s="5"/>
      <c r="C141" s="5"/>
      <c r="D141" s="5"/>
    </row>
    <row r="142" spans="1:4" x14ac:dyDescent="0.25">
      <c r="A142" s="5"/>
      <c r="B142" s="5"/>
      <c r="C142" s="5"/>
      <c r="D142" s="5"/>
    </row>
    <row r="143" spans="1:4" x14ac:dyDescent="0.25">
      <c r="A143" s="5"/>
      <c r="B143" s="5"/>
      <c r="C143" s="5"/>
      <c r="D143" s="5"/>
    </row>
    <row r="144" spans="1:4" x14ac:dyDescent="0.25">
      <c r="A144" s="5"/>
      <c r="B144" s="5"/>
      <c r="C144" s="5"/>
      <c r="D144" s="5"/>
    </row>
    <row r="145" spans="1:4" x14ac:dyDescent="0.25">
      <c r="A145" s="5"/>
      <c r="B145" s="5"/>
      <c r="C145" s="5"/>
      <c r="D145" s="5"/>
    </row>
    <row r="146" spans="1:4" x14ac:dyDescent="0.25">
      <c r="A146" s="5"/>
      <c r="B146" s="5"/>
      <c r="C146" s="5"/>
      <c r="D146" s="5"/>
    </row>
    <row r="147" spans="1:4" x14ac:dyDescent="0.25">
      <c r="A147" s="5"/>
      <c r="B147" s="5"/>
      <c r="C147" s="5"/>
      <c r="D147" s="5"/>
    </row>
    <row r="148" spans="1:4" x14ac:dyDescent="0.25">
      <c r="A148" s="5"/>
      <c r="B148" s="5"/>
      <c r="C148" s="5"/>
      <c r="D148" s="5"/>
    </row>
    <row r="149" spans="1:4" x14ac:dyDescent="0.25">
      <c r="A149" s="5"/>
      <c r="B149" s="5"/>
      <c r="C149" s="5"/>
      <c r="D149" s="5"/>
    </row>
    <row r="150" spans="1:4" x14ac:dyDescent="0.25">
      <c r="A150" s="5"/>
      <c r="B150" s="5"/>
      <c r="C150" s="5"/>
      <c r="D150" s="5"/>
    </row>
    <row r="151" spans="1:4" x14ac:dyDescent="0.25">
      <c r="A151" s="5"/>
      <c r="B151" s="5"/>
      <c r="C151" s="5"/>
      <c r="D151" s="5"/>
    </row>
    <row r="152" spans="1:4" x14ac:dyDescent="0.25">
      <c r="A152" s="5"/>
      <c r="B152" s="5"/>
      <c r="C152" s="5"/>
      <c r="D152" s="5"/>
    </row>
    <row r="153" spans="1:4" x14ac:dyDescent="0.25">
      <c r="A153" s="5"/>
      <c r="B153" s="5"/>
      <c r="C153" s="5"/>
      <c r="D153" s="5"/>
    </row>
    <row r="154" spans="1:4" x14ac:dyDescent="0.25">
      <c r="A154" s="5"/>
      <c r="B154" s="5"/>
      <c r="C154" s="5"/>
      <c r="D154" s="5"/>
    </row>
    <row r="155" spans="1:4" x14ac:dyDescent="0.25">
      <c r="A155" s="5"/>
      <c r="B155" s="5"/>
      <c r="C155" s="5"/>
      <c r="D155" s="5"/>
    </row>
    <row r="156" spans="1:4" x14ac:dyDescent="0.25">
      <c r="A156" s="5"/>
      <c r="B156" s="5"/>
      <c r="C156" s="5"/>
      <c r="D156" s="5"/>
    </row>
    <row r="157" spans="1:4" x14ac:dyDescent="0.25">
      <c r="A157" s="5"/>
      <c r="B157" s="5"/>
      <c r="C157" s="5"/>
      <c r="D157" s="5"/>
    </row>
    <row r="158" spans="1:4" x14ac:dyDescent="0.25">
      <c r="A158" s="5"/>
      <c r="B158" s="5"/>
      <c r="C158" s="5"/>
      <c r="D158" s="5"/>
    </row>
    <row r="159" spans="1:4" x14ac:dyDescent="0.25">
      <c r="A159" s="5"/>
      <c r="B159" s="5"/>
      <c r="C159" s="5"/>
      <c r="D159" s="5"/>
    </row>
    <row r="160" spans="1:4" x14ac:dyDescent="0.25">
      <c r="A160" s="5"/>
      <c r="B160" s="5"/>
      <c r="C160" s="5"/>
      <c r="D160" s="5"/>
    </row>
    <row r="161" spans="1:4" x14ac:dyDescent="0.25">
      <c r="A161" s="5"/>
      <c r="B161" s="5"/>
      <c r="C161" s="5"/>
      <c r="D161" s="5"/>
    </row>
    <row r="162" spans="1:4" x14ac:dyDescent="0.25">
      <c r="A162" s="5"/>
      <c r="B162" s="5"/>
      <c r="C162" s="5"/>
      <c r="D162" s="5"/>
    </row>
    <row r="163" spans="1:4" x14ac:dyDescent="0.25">
      <c r="A163" s="5"/>
      <c r="B163" s="5"/>
      <c r="C163" s="5"/>
      <c r="D163" s="5"/>
    </row>
    <row r="164" spans="1:4" x14ac:dyDescent="0.25">
      <c r="A164" s="5"/>
      <c r="B164" s="5"/>
      <c r="C164" s="5"/>
      <c r="D164" s="5"/>
    </row>
    <row r="165" spans="1:4" x14ac:dyDescent="0.25">
      <c r="A165" s="5"/>
      <c r="B165" s="5"/>
      <c r="C165" s="5"/>
      <c r="D165" s="5"/>
    </row>
  </sheetData>
  <mergeCells count="7">
    <mergeCell ref="A13:A14"/>
    <mergeCell ref="B13:B14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2060"/>
  </sheetPr>
  <dimension ref="A1:S37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125</v>
      </c>
      <c r="B6" s="234"/>
      <c r="C6" s="234"/>
      <c r="D6" s="235"/>
      <c r="E6" s="239" t="s">
        <v>13</v>
      </c>
      <c r="F6" s="240"/>
      <c r="G6" s="240"/>
      <c r="H6" s="243">
        <f>J26</f>
        <v>32135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8750</v>
      </c>
      <c r="E16" s="36"/>
      <c r="F16" s="36"/>
      <c r="G16" s="36"/>
      <c r="H16" s="36"/>
      <c r="I16" s="36"/>
      <c r="J16" s="36">
        <f t="shared" ref="J16:J23" si="0">SUM(D16:I16)</f>
        <v>8750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1260</v>
      </c>
      <c r="E17" s="36"/>
      <c r="F17" s="36"/>
      <c r="G17" s="36"/>
      <c r="H17" s="36"/>
      <c r="I17" s="36"/>
      <c r="J17" s="36">
        <f t="shared" si="0"/>
        <v>1260</v>
      </c>
      <c r="P17" s="41"/>
      <c r="S17" s="41"/>
    </row>
    <row r="18" spans="1:19" ht="15" customHeight="1" x14ac:dyDescent="0.25">
      <c r="A18" s="35" t="s">
        <v>126</v>
      </c>
      <c r="B18" s="36"/>
      <c r="C18" s="36"/>
      <c r="D18" s="37"/>
      <c r="E18" s="36">
        <v>1020</v>
      </c>
      <c r="F18" s="36"/>
      <c r="G18" s="36"/>
      <c r="H18" s="36"/>
      <c r="I18" s="36"/>
      <c r="J18" s="36">
        <f t="shared" si="0"/>
        <v>1020</v>
      </c>
      <c r="P18" s="41"/>
      <c r="S18" s="41"/>
    </row>
    <row r="19" spans="1:19" ht="15" customHeight="1" x14ac:dyDescent="0.25">
      <c r="A19" s="35" t="s">
        <v>88</v>
      </c>
      <c r="B19" s="36"/>
      <c r="C19" s="36"/>
      <c r="D19" s="36"/>
      <c r="E19" s="36">
        <v>430</v>
      </c>
      <c r="F19" s="36"/>
      <c r="G19" s="36"/>
      <c r="H19" s="36"/>
      <c r="I19" s="36"/>
      <c r="J19" s="36">
        <f t="shared" si="0"/>
        <v>430</v>
      </c>
      <c r="P19" s="41"/>
      <c r="S19" s="41"/>
    </row>
    <row r="20" spans="1:19" ht="15" customHeight="1" x14ac:dyDescent="0.25">
      <c r="A20" s="35" t="s">
        <v>34</v>
      </c>
      <c r="B20" s="36"/>
      <c r="C20" s="36"/>
      <c r="D20" s="36">
        <v>15875</v>
      </c>
      <c r="E20" s="36"/>
      <c r="F20" s="36"/>
      <c r="G20" s="36"/>
      <c r="H20" s="36"/>
      <c r="I20" s="36"/>
      <c r="J20" s="36">
        <f t="shared" si="0"/>
        <v>15875</v>
      </c>
      <c r="P20" s="41"/>
      <c r="S20" s="41"/>
    </row>
    <row r="21" spans="1:19" ht="15" customHeight="1" x14ac:dyDescent="0.25">
      <c r="A21" s="35" t="s">
        <v>114</v>
      </c>
      <c r="B21" s="36"/>
      <c r="C21" s="36"/>
      <c r="D21" s="37">
        <v>2590</v>
      </c>
      <c r="E21" s="43"/>
      <c r="F21" s="36"/>
      <c r="G21" s="36"/>
      <c r="H21" s="36"/>
      <c r="I21" s="36"/>
      <c r="J21" s="36">
        <f t="shared" si="0"/>
        <v>2590</v>
      </c>
      <c r="P21" s="41"/>
      <c r="S21" s="41"/>
    </row>
    <row r="22" spans="1:19" ht="15" customHeight="1" x14ac:dyDescent="0.25">
      <c r="A22" s="35" t="s">
        <v>127</v>
      </c>
      <c r="B22" s="36"/>
      <c r="C22" s="36"/>
      <c r="D22" s="37">
        <v>1150</v>
      </c>
      <c r="E22" s="36"/>
      <c r="F22" s="36"/>
      <c r="G22" s="36"/>
      <c r="H22" s="36"/>
      <c r="I22" s="36"/>
      <c r="J22" s="36">
        <f t="shared" si="0"/>
        <v>1150</v>
      </c>
      <c r="P22" s="41"/>
      <c r="S22" s="41"/>
    </row>
    <row r="23" spans="1:19" ht="15" customHeight="1" thickBot="1" x14ac:dyDescent="0.3">
      <c r="A23" s="35" t="s">
        <v>105</v>
      </c>
      <c r="B23" s="36"/>
      <c r="C23" s="36"/>
      <c r="D23" s="37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3.2" customHeight="1" x14ac:dyDescent="0.25">
      <c r="A24" s="221" t="s">
        <v>39</v>
      </c>
      <c r="B24" s="222"/>
      <c r="C24" s="223"/>
      <c r="D24" s="209">
        <f>SUM(D12:D23)</f>
        <v>29625</v>
      </c>
      <c r="E24" s="209">
        <f>SUM(E12:E23)</f>
        <v>1500</v>
      </c>
      <c r="F24" s="209">
        <f>SUM(F12:F23)</f>
        <v>1010</v>
      </c>
      <c r="G24" s="209"/>
      <c r="H24" s="209"/>
      <c r="I24" s="209"/>
      <c r="J24" s="211">
        <f>SUM(D24:I25)</f>
        <v>32135</v>
      </c>
      <c r="K24" s="27"/>
      <c r="L24" s="27"/>
    </row>
    <row r="25" spans="1:19" ht="13.8" customHeight="1" thickBot="1" x14ac:dyDescent="0.3">
      <c r="A25" s="224"/>
      <c r="B25" s="225"/>
      <c r="C25" s="226"/>
      <c r="D25" s="210"/>
      <c r="E25" s="210"/>
      <c r="F25" s="210"/>
      <c r="G25" s="210"/>
      <c r="H25" s="210"/>
      <c r="I25" s="210"/>
      <c r="J25" s="212"/>
      <c r="K25" s="27"/>
      <c r="L25" s="27"/>
      <c r="O25" s="27"/>
    </row>
    <row r="26" spans="1:19" x14ac:dyDescent="0.25">
      <c r="A26" s="213" t="s">
        <v>40</v>
      </c>
      <c r="B26" s="213"/>
      <c r="C26" s="213"/>
      <c r="D26" s="213"/>
      <c r="E26" s="213"/>
      <c r="F26" s="213"/>
      <c r="G26" s="213"/>
      <c r="H26" s="213"/>
      <c r="I26" s="214"/>
      <c r="J26" s="215">
        <f>SUM(J12:J23)</f>
        <v>32135</v>
      </c>
      <c r="K26" s="27"/>
      <c r="M26" s="27"/>
    </row>
    <row r="27" spans="1:19" ht="13.8" thickBot="1" x14ac:dyDescent="0.3">
      <c r="A27" s="213"/>
      <c r="B27" s="213"/>
      <c r="C27" s="213"/>
      <c r="D27" s="213"/>
      <c r="E27" s="213"/>
      <c r="F27" s="213"/>
      <c r="G27" s="213"/>
      <c r="H27" s="213"/>
      <c r="I27" s="214"/>
      <c r="J27" s="216"/>
    </row>
    <row r="28" spans="1:19" ht="13.8" thickTop="1" x14ac:dyDescent="0.25">
      <c r="A28" s="217" t="s">
        <v>128</v>
      </c>
      <c r="B28" s="217"/>
      <c r="C28" s="217"/>
      <c r="D28" s="217"/>
      <c r="E28" s="217"/>
      <c r="F28" s="217"/>
      <c r="G28" s="217"/>
      <c r="H28" s="217"/>
      <c r="I28" s="218"/>
      <c r="J28" s="219">
        <f>SUM(J26,H34)</f>
        <v>35000</v>
      </c>
    </row>
    <row r="29" spans="1:19" ht="13.8" thickBot="1" x14ac:dyDescent="0.3">
      <c r="A29" s="217"/>
      <c r="B29" s="217"/>
      <c r="C29" s="217"/>
      <c r="D29" s="217"/>
      <c r="E29" s="217"/>
      <c r="F29" s="217"/>
      <c r="G29" s="217"/>
      <c r="H29" s="217"/>
      <c r="I29" s="218"/>
      <c r="J29" s="220"/>
      <c r="M29" s="27"/>
    </row>
    <row r="30" spans="1:19" ht="13.8" thickTop="1" x14ac:dyDescent="0.25">
      <c r="A30" s="207" t="s">
        <v>41</v>
      </c>
      <c r="B30" s="207"/>
      <c r="C30" s="207"/>
      <c r="D30" s="44"/>
      <c r="E30" s="45"/>
      <c r="F30" s="46"/>
      <c r="G30" s="46"/>
      <c r="H30" s="46"/>
    </row>
    <row r="31" spans="1:19" x14ac:dyDescent="0.25">
      <c r="A31" s="208" t="s">
        <v>43</v>
      </c>
      <c r="B31" s="208"/>
      <c r="C31" s="208"/>
      <c r="D31" s="47"/>
      <c r="E31" s="208" t="s">
        <v>42</v>
      </c>
      <c r="F31" s="208"/>
      <c r="G31" s="208"/>
      <c r="H31" s="47"/>
      <c r="K31" s="22"/>
      <c r="M31" s="27"/>
      <c r="N31" s="27"/>
    </row>
    <row r="32" spans="1:19" x14ac:dyDescent="0.25">
      <c r="A32" s="208" t="s">
        <v>44</v>
      </c>
      <c r="B32" s="208"/>
      <c r="C32" s="208"/>
      <c r="D32" s="47"/>
      <c r="E32" s="208" t="s">
        <v>46</v>
      </c>
      <c r="F32" s="208"/>
      <c r="G32" s="208"/>
      <c r="H32" s="47"/>
      <c r="I32" s="27"/>
      <c r="J32" s="22"/>
      <c r="M32" s="27"/>
    </row>
    <row r="33" spans="1:13" x14ac:dyDescent="0.25">
      <c r="A33" s="208" t="s">
        <v>109</v>
      </c>
      <c r="B33" s="208"/>
      <c r="C33" s="208"/>
      <c r="D33" s="47"/>
      <c r="E33" s="208"/>
      <c r="F33" s="208"/>
      <c r="G33" s="208"/>
      <c r="H33" s="47"/>
      <c r="L33" s="27"/>
    </row>
    <row r="34" spans="1:13" x14ac:dyDescent="0.25">
      <c r="A34" s="208"/>
      <c r="B34" s="208"/>
      <c r="C34" s="208"/>
      <c r="D34" s="47"/>
      <c r="E34" s="48"/>
      <c r="F34" s="48"/>
      <c r="G34" s="48"/>
      <c r="H34" s="49">
        <v>2865</v>
      </c>
    </row>
    <row r="36" spans="1:13" x14ac:dyDescent="0.25">
      <c r="M36" s="27"/>
    </row>
    <row r="37" spans="1:13" x14ac:dyDescent="0.25">
      <c r="D37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34:C34"/>
    <mergeCell ref="A30:C30"/>
    <mergeCell ref="A31:C31"/>
    <mergeCell ref="E31:G31"/>
    <mergeCell ref="A32:C32"/>
    <mergeCell ref="E32:G32"/>
    <mergeCell ref="A33:C33"/>
    <mergeCell ref="E33:G3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</sheetPr>
  <dimension ref="A1:S36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129</v>
      </c>
      <c r="B6" s="234"/>
      <c r="C6" s="234"/>
      <c r="D6" s="235"/>
      <c r="E6" s="239" t="s">
        <v>13</v>
      </c>
      <c r="F6" s="240"/>
      <c r="G6" s="240"/>
      <c r="H6" s="243">
        <f>J25</f>
        <v>32135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6400</v>
      </c>
      <c r="E16" s="36"/>
      <c r="F16" s="36"/>
      <c r="G16" s="36"/>
      <c r="H16" s="36"/>
      <c r="I16" s="36"/>
      <c r="J16" s="36">
        <f t="shared" ref="J16:J22" si="0">SUM(D16:I16)</f>
        <v>6400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3515</v>
      </c>
      <c r="E17" s="36"/>
      <c r="F17" s="36"/>
      <c r="G17" s="36"/>
      <c r="H17" s="36"/>
      <c r="I17" s="36"/>
      <c r="J17" s="36">
        <f t="shared" si="0"/>
        <v>3515</v>
      </c>
      <c r="P17" s="41"/>
      <c r="S17" s="41"/>
    </row>
    <row r="18" spans="1:19" ht="15" customHeight="1" x14ac:dyDescent="0.25">
      <c r="A18" s="35" t="s">
        <v>126</v>
      </c>
      <c r="B18" s="36"/>
      <c r="C18" s="36"/>
      <c r="D18" s="37"/>
      <c r="E18" s="36">
        <v>360</v>
      </c>
      <c r="F18" s="36"/>
      <c r="G18" s="36"/>
      <c r="H18" s="36"/>
      <c r="I18" s="36"/>
      <c r="J18" s="36">
        <f t="shared" si="0"/>
        <v>360</v>
      </c>
      <c r="P18" s="41"/>
      <c r="S18" s="41"/>
    </row>
    <row r="19" spans="1:19" ht="15" customHeight="1" x14ac:dyDescent="0.25">
      <c r="A19" s="35" t="s">
        <v>34</v>
      </c>
      <c r="B19" s="36"/>
      <c r="C19" s="36"/>
      <c r="D19" s="36">
        <v>16245</v>
      </c>
      <c r="E19" s="36"/>
      <c r="F19" s="36"/>
      <c r="G19" s="36"/>
      <c r="H19" s="36"/>
      <c r="I19" s="36"/>
      <c r="J19" s="36">
        <f t="shared" si="0"/>
        <v>16245</v>
      </c>
      <c r="P19" s="41"/>
      <c r="S19" s="41"/>
    </row>
    <row r="20" spans="1:19" ht="15" customHeight="1" x14ac:dyDescent="0.25">
      <c r="A20" s="35" t="s">
        <v>114</v>
      </c>
      <c r="B20" s="36"/>
      <c r="C20" s="36"/>
      <c r="D20" s="36">
        <v>4475</v>
      </c>
      <c r="E20" s="36"/>
      <c r="F20" s="36"/>
      <c r="G20" s="36"/>
      <c r="H20" s="36"/>
      <c r="I20" s="36"/>
      <c r="J20" s="36">
        <f t="shared" si="0"/>
        <v>4475</v>
      </c>
      <c r="P20" s="41"/>
      <c r="S20" s="41"/>
    </row>
    <row r="21" spans="1:19" ht="15" customHeight="1" x14ac:dyDescent="0.25">
      <c r="A21" s="35" t="s">
        <v>88</v>
      </c>
      <c r="B21" s="36"/>
      <c r="C21" s="36"/>
      <c r="D21" s="37"/>
      <c r="E21" s="36">
        <v>80</v>
      </c>
      <c r="F21" s="36"/>
      <c r="G21" s="36"/>
      <c r="H21" s="36"/>
      <c r="I21" s="36"/>
      <c r="J21" s="36">
        <f t="shared" si="0"/>
        <v>80</v>
      </c>
      <c r="P21" s="41"/>
      <c r="S21" s="41"/>
    </row>
    <row r="22" spans="1:19" ht="15" customHeight="1" thickBot="1" x14ac:dyDescent="0.3">
      <c r="A22" s="35" t="s">
        <v>105</v>
      </c>
      <c r="B22" s="36"/>
      <c r="C22" s="36"/>
      <c r="D22" s="37"/>
      <c r="E22" s="36">
        <v>50</v>
      </c>
      <c r="F22" s="36"/>
      <c r="G22" s="36"/>
      <c r="H22" s="36"/>
      <c r="I22" s="36"/>
      <c r="J22" s="36">
        <f t="shared" si="0"/>
        <v>50</v>
      </c>
      <c r="P22" s="41"/>
      <c r="S22" s="41"/>
    </row>
    <row r="23" spans="1:19" ht="13.2" customHeight="1" x14ac:dyDescent="0.25">
      <c r="A23" s="221" t="s">
        <v>39</v>
      </c>
      <c r="B23" s="222"/>
      <c r="C23" s="223"/>
      <c r="D23" s="209">
        <f>SUM(D12:D22)</f>
        <v>30635</v>
      </c>
      <c r="E23" s="209">
        <f>SUM(E12:E22)</f>
        <v>490</v>
      </c>
      <c r="F23" s="209">
        <f>SUM(F12:F22)</f>
        <v>1010</v>
      </c>
      <c r="G23" s="209"/>
      <c r="H23" s="209"/>
      <c r="I23" s="209"/>
      <c r="J23" s="211">
        <f>SUM(D23:I24)</f>
        <v>32135</v>
      </c>
      <c r="K23" s="27"/>
      <c r="L23" s="27"/>
    </row>
    <row r="24" spans="1:19" ht="13.8" customHeight="1" thickBot="1" x14ac:dyDescent="0.3">
      <c r="A24" s="224"/>
      <c r="B24" s="225"/>
      <c r="C24" s="226"/>
      <c r="D24" s="210"/>
      <c r="E24" s="210"/>
      <c r="F24" s="210"/>
      <c r="G24" s="210"/>
      <c r="H24" s="210"/>
      <c r="I24" s="210"/>
      <c r="J24" s="212"/>
      <c r="K24" s="27"/>
      <c r="L24" s="27"/>
      <c r="O24" s="27"/>
    </row>
    <row r="25" spans="1:19" x14ac:dyDescent="0.25">
      <c r="A25" s="213" t="s">
        <v>40</v>
      </c>
      <c r="B25" s="213"/>
      <c r="C25" s="213"/>
      <c r="D25" s="213"/>
      <c r="E25" s="213"/>
      <c r="F25" s="213"/>
      <c r="G25" s="213"/>
      <c r="H25" s="213"/>
      <c r="I25" s="214"/>
      <c r="J25" s="215">
        <f>SUM(J12:J22)</f>
        <v>32135</v>
      </c>
      <c r="K25" s="27"/>
      <c r="M25" s="27"/>
    </row>
    <row r="26" spans="1:19" ht="13.8" thickBot="1" x14ac:dyDescent="0.3">
      <c r="A26" s="213"/>
      <c r="B26" s="213"/>
      <c r="C26" s="213"/>
      <c r="D26" s="213"/>
      <c r="E26" s="213"/>
      <c r="F26" s="213"/>
      <c r="G26" s="213"/>
      <c r="H26" s="213"/>
      <c r="I26" s="214"/>
      <c r="J26" s="216"/>
    </row>
    <row r="27" spans="1:19" ht="13.8" thickTop="1" x14ac:dyDescent="0.25">
      <c r="A27" s="217" t="s">
        <v>130</v>
      </c>
      <c r="B27" s="217"/>
      <c r="C27" s="217"/>
      <c r="D27" s="217"/>
      <c r="E27" s="217"/>
      <c r="F27" s="217"/>
      <c r="G27" s="217"/>
      <c r="H27" s="217"/>
      <c r="I27" s="218"/>
      <c r="J27" s="219">
        <f>SUM(J25,H33)</f>
        <v>35000</v>
      </c>
    </row>
    <row r="28" spans="1:19" ht="13.8" thickBot="1" x14ac:dyDescent="0.3">
      <c r="A28" s="217"/>
      <c r="B28" s="217"/>
      <c r="C28" s="217"/>
      <c r="D28" s="217"/>
      <c r="E28" s="217"/>
      <c r="F28" s="217"/>
      <c r="G28" s="217"/>
      <c r="H28" s="217"/>
      <c r="I28" s="218"/>
      <c r="J28" s="220"/>
      <c r="M28" s="27"/>
    </row>
    <row r="29" spans="1:19" ht="13.8" thickTop="1" x14ac:dyDescent="0.25">
      <c r="A29" s="207" t="s">
        <v>41</v>
      </c>
      <c r="B29" s="207"/>
      <c r="C29" s="207"/>
      <c r="D29" s="44"/>
      <c r="E29" s="45"/>
      <c r="F29" s="46"/>
      <c r="G29" s="46"/>
      <c r="H29" s="46"/>
    </row>
    <row r="30" spans="1:19" x14ac:dyDescent="0.25">
      <c r="A30" s="208" t="s">
        <v>43</v>
      </c>
      <c r="B30" s="208"/>
      <c r="C30" s="208"/>
      <c r="D30" s="47"/>
      <c r="E30" s="208" t="s">
        <v>42</v>
      </c>
      <c r="F30" s="208"/>
      <c r="G30" s="208"/>
      <c r="H30" s="47"/>
      <c r="K30" s="22"/>
      <c r="M30" s="27"/>
      <c r="N30" s="27"/>
    </row>
    <row r="31" spans="1:19" x14ac:dyDescent="0.25">
      <c r="A31" s="208" t="s">
        <v>44</v>
      </c>
      <c r="B31" s="208"/>
      <c r="C31" s="208"/>
      <c r="D31" s="47"/>
      <c r="E31" s="208" t="s">
        <v>46</v>
      </c>
      <c r="F31" s="208"/>
      <c r="G31" s="208"/>
      <c r="H31" s="47"/>
      <c r="I31" s="27"/>
      <c r="J31" s="22"/>
      <c r="M31" s="27"/>
    </row>
    <row r="32" spans="1:19" x14ac:dyDescent="0.25">
      <c r="A32" s="208" t="s">
        <v>109</v>
      </c>
      <c r="B32" s="208"/>
      <c r="C32" s="208"/>
      <c r="D32" s="47"/>
      <c r="E32" s="208"/>
      <c r="F32" s="208"/>
      <c r="G32" s="208"/>
      <c r="H32" s="47"/>
      <c r="L32" s="27"/>
    </row>
    <row r="33" spans="1:13" x14ac:dyDescent="0.25">
      <c r="A33" s="208"/>
      <c r="B33" s="208"/>
      <c r="C33" s="208"/>
      <c r="D33" s="47"/>
      <c r="E33" s="48"/>
      <c r="F33" s="48"/>
      <c r="G33" s="48"/>
      <c r="H33" s="49">
        <v>2865</v>
      </c>
    </row>
    <row r="35" spans="1:13" x14ac:dyDescent="0.25">
      <c r="M35" s="27"/>
    </row>
    <row r="36" spans="1:13" x14ac:dyDescent="0.25">
      <c r="D36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2060"/>
  </sheetPr>
  <dimension ref="A1:S34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131</v>
      </c>
      <c r="B6" s="234"/>
      <c r="C6" s="234"/>
      <c r="D6" s="235"/>
      <c r="E6" s="239" t="s">
        <v>13</v>
      </c>
      <c r="F6" s="240"/>
      <c r="G6" s="240"/>
      <c r="H6" s="243">
        <f>J23</f>
        <v>32135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4</v>
      </c>
      <c r="C12" s="36"/>
      <c r="D12" s="37"/>
      <c r="E12" s="36"/>
      <c r="F12" s="36">
        <v>1110</v>
      </c>
      <c r="G12" s="36"/>
      <c r="H12" s="36"/>
      <c r="I12" s="36"/>
      <c r="J12" s="36">
        <f>SUM(D12:I12)</f>
        <v>1110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12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3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10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2400</v>
      </c>
      <c r="E16" s="36">
        <v>120</v>
      </c>
      <c r="F16" s="36"/>
      <c r="G16" s="36"/>
      <c r="H16" s="36"/>
      <c r="I16" s="36"/>
      <c r="J16" s="36">
        <f t="shared" ref="J16:J20" si="0">SUM(D16:I16)</f>
        <v>2520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1380</v>
      </c>
      <c r="E17" s="36"/>
      <c r="F17" s="36"/>
      <c r="G17" s="36"/>
      <c r="H17" s="36"/>
      <c r="I17" s="36"/>
      <c r="J17" s="36">
        <f t="shared" si="0"/>
        <v>1380</v>
      </c>
      <c r="P17" s="41"/>
      <c r="S17" s="41"/>
    </row>
    <row r="18" spans="1:19" ht="15" customHeight="1" x14ac:dyDescent="0.25">
      <c r="A18" s="35" t="s">
        <v>116</v>
      </c>
      <c r="B18" s="36"/>
      <c r="C18" s="36"/>
      <c r="D18" s="37"/>
      <c r="E18" s="36">
        <v>2655</v>
      </c>
      <c r="F18" s="36"/>
      <c r="G18" s="36"/>
      <c r="H18" s="36"/>
      <c r="I18" s="36"/>
      <c r="J18" s="36">
        <f t="shared" si="0"/>
        <v>2655</v>
      </c>
      <c r="P18" s="41"/>
      <c r="S18" s="41"/>
    </row>
    <row r="19" spans="1:19" ht="15" customHeight="1" x14ac:dyDescent="0.25">
      <c r="A19" s="35" t="s">
        <v>34</v>
      </c>
      <c r="B19" s="36"/>
      <c r="C19" s="36"/>
      <c r="D19" s="36">
        <v>24420</v>
      </c>
      <c r="E19" s="36"/>
      <c r="F19" s="36"/>
      <c r="G19" s="36"/>
      <c r="H19" s="36"/>
      <c r="I19" s="36"/>
      <c r="J19" s="36">
        <f t="shared" si="0"/>
        <v>24420</v>
      </c>
      <c r="P19" s="41"/>
      <c r="S19" s="41"/>
    </row>
    <row r="20" spans="1:19" ht="15" customHeight="1" thickBot="1" x14ac:dyDescent="0.3">
      <c r="A20" s="35" t="s">
        <v>105</v>
      </c>
      <c r="B20" s="36"/>
      <c r="C20" s="36"/>
      <c r="D20" s="36"/>
      <c r="E20" s="36">
        <v>50</v>
      </c>
      <c r="F20" s="36"/>
      <c r="G20" s="36"/>
      <c r="H20" s="36"/>
      <c r="I20" s="36"/>
      <c r="J20" s="36">
        <f t="shared" si="0"/>
        <v>50</v>
      </c>
      <c r="P20" s="41"/>
      <c r="S20" s="41"/>
    </row>
    <row r="21" spans="1:19" ht="13.2" customHeight="1" x14ac:dyDescent="0.25">
      <c r="A21" s="221" t="s">
        <v>39</v>
      </c>
      <c r="B21" s="222"/>
      <c r="C21" s="223"/>
      <c r="D21" s="209">
        <f>SUM(D12:D20)</f>
        <v>28200</v>
      </c>
      <c r="E21" s="209">
        <f>SUM(E12:E20)</f>
        <v>2825</v>
      </c>
      <c r="F21" s="209">
        <f>SUM(F12:F20)</f>
        <v>1110</v>
      </c>
      <c r="G21" s="209"/>
      <c r="H21" s="209"/>
      <c r="I21" s="209"/>
      <c r="J21" s="211">
        <f>SUM(D21:I22)</f>
        <v>32135</v>
      </c>
      <c r="K21" s="27"/>
      <c r="L21" s="27"/>
    </row>
    <row r="22" spans="1:19" ht="13.8" customHeight="1" thickBot="1" x14ac:dyDescent="0.3">
      <c r="A22" s="224"/>
      <c r="B22" s="225"/>
      <c r="C22" s="226"/>
      <c r="D22" s="210"/>
      <c r="E22" s="210"/>
      <c r="F22" s="210"/>
      <c r="G22" s="210"/>
      <c r="H22" s="210"/>
      <c r="I22" s="210"/>
      <c r="J22" s="212"/>
      <c r="K22" s="27"/>
      <c r="L22" s="27"/>
      <c r="O22" s="27"/>
    </row>
    <row r="23" spans="1:19" x14ac:dyDescent="0.25">
      <c r="A23" s="213" t="s">
        <v>40</v>
      </c>
      <c r="B23" s="213"/>
      <c r="C23" s="213"/>
      <c r="D23" s="213"/>
      <c r="E23" s="213"/>
      <c r="F23" s="213"/>
      <c r="G23" s="213"/>
      <c r="H23" s="213"/>
      <c r="I23" s="214"/>
      <c r="J23" s="215">
        <f>SUM(J12:J20)</f>
        <v>32135</v>
      </c>
      <c r="K23" s="27"/>
      <c r="M23" s="27"/>
    </row>
    <row r="24" spans="1:19" ht="13.8" thickBot="1" x14ac:dyDescent="0.3">
      <c r="A24" s="213"/>
      <c r="B24" s="213"/>
      <c r="C24" s="213"/>
      <c r="D24" s="213"/>
      <c r="E24" s="213"/>
      <c r="F24" s="213"/>
      <c r="G24" s="213"/>
      <c r="H24" s="213"/>
      <c r="I24" s="214"/>
      <c r="J24" s="216"/>
    </row>
    <row r="25" spans="1:19" ht="13.8" thickTop="1" x14ac:dyDescent="0.25">
      <c r="A25" s="217" t="s">
        <v>132</v>
      </c>
      <c r="B25" s="217"/>
      <c r="C25" s="217"/>
      <c r="D25" s="217"/>
      <c r="E25" s="217"/>
      <c r="F25" s="217"/>
      <c r="G25" s="217"/>
      <c r="H25" s="217"/>
      <c r="I25" s="218"/>
      <c r="J25" s="219">
        <f>SUM(J23,H31)</f>
        <v>35000</v>
      </c>
    </row>
    <row r="26" spans="1:19" ht="13.8" thickBot="1" x14ac:dyDescent="0.3">
      <c r="A26" s="217"/>
      <c r="B26" s="217"/>
      <c r="C26" s="217"/>
      <c r="D26" s="217"/>
      <c r="E26" s="217"/>
      <c r="F26" s="217"/>
      <c r="G26" s="217"/>
      <c r="H26" s="217"/>
      <c r="I26" s="218"/>
      <c r="J26" s="220"/>
      <c r="M26" s="27"/>
    </row>
    <row r="27" spans="1:19" ht="13.8" thickTop="1" x14ac:dyDescent="0.25">
      <c r="A27" s="207" t="s">
        <v>41</v>
      </c>
      <c r="B27" s="207"/>
      <c r="C27" s="207"/>
      <c r="D27" s="44"/>
      <c r="E27" s="45"/>
      <c r="F27" s="46"/>
      <c r="G27" s="46"/>
      <c r="H27" s="46"/>
    </row>
    <row r="28" spans="1:19" x14ac:dyDescent="0.25">
      <c r="A28" s="208" t="s">
        <v>43</v>
      </c>
      <c r="B28" s="208"/>
      <c r="C28" s="208"/>
      <c r="D28" s="47"/>
      <c r="E28" s="208" t="s">
        <v>42</v>
      </c>
      <c r="F28" s="208"/>
      <c r="G28" s="208"/>
      <c r="H28" s="47"/>
      <c r="K28" s="22"/>
      <c r="M28" s="27"/>
      <c r="N28" s="27"/>
    </row>
    <row r="29" spans="1:19" x14ac:dyDescent="0.25">
      <c r="A29" s="208" t="s">
        <v>44</v>
      </c>
      <c r="B29" s="208"/>
      <c r="C29" s="208"/>
      <c r="D29" s="47"/>
      <c r="E29" s="208" t="s">
        <v>46</v>
      </c>
      <c r="F29" s="208"/>
      <c r="G29" s="208"/>
      <c r="H29" s="47"/>
      <c r="I29" s="27"/>
      <c r="J29" s="22"/>
      <c r="M29" s="27"/>
    </row>
    <row r="30" spans="1:19" x14ac:dyDescent="0.25">
      <c r="A30" s="208" t="s">
        <v>109</v>
      </c>
      <c r="B30" s="208"/>
      <c r="C30" s="208"/>
      <c r="D30" s="47"/>
      <c r="E30" s="208"/>
      <c r="F30" s="208"/>
      <c r="G30" s="208"/>
      <c r="H30" s="47"/>
      <c r="L30" s="27"/>
    </row>
    <row r="31" spans="1:19" x14ac:dyDescent="0.25">
      <c r="A31" s="208"/>
      <c r="B31" s="208"/>
      <c r="C31" s="208"/>
      <c r="D31" s="47"/>
      <c r="E31" s="48"/>
      <c r="F31" s="48"/>
      <c r="G31" s="48"/>
      <c r="H31" s="49">
        <v>2865</v>
      </c>
    </row>
    <row r="33" spans="4:13" x14ac:dyDescent="0.25">
      <c r="M33" s="27"/>
    </row>
    <row r="34" spans="4:13" x14ac:dyDescent="0.25">
      <c r="D34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31:C31"/>
    <mergeCell ref="A27:C27"/>
    <mergeCell ref="A28:C28"/>
    <mergeCell ref="E28:G28"/>
    <mergeCell ref="A29:C29"/>
    <mergeCell ref="E29:G29"/>
    <mergeCell ref="A30:C30"/>
    <mergeCell ref="E30:G3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2060"/>
  </sheetPr>
  <dimension ref="A1:S35"/>
  <sheetViews>
    <sheetView topLeftCell="A7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2" t="s">
        <v>12</v>
      </c>
      <c r="K5" s="30"/>
    </row>
    <row r="6" spans="1:19" ht="17.399999999999999" customHeight="1" x14ac:dyDescent="0.25">
      <c r="A6" s="233" t="s">
        <v>90</v>
      </c>
      <c r="B6" s="234"/>
      <c r="C6" s="234"/>
      <c r="D6" s="235"/>
      <c r="E6" s="239" t="s">
        <v>13</v>
      </c>
      <c r="F6" s="240"/>
      <c r="G6" s="240"/>
      <c r="H6" s="243">
        <f>J24</f>
        <v>30380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33" t="s">
        <v>21</v>
      </c>
      <c r="F10" s="33" t="s">
        <v>22</v>
      </c>
      <c r="G10" s="33" t="s">
        <v>75</v>
      </c>
      <c r="H10" s="231" t="s">
        <v>24</v>
      </c>
      <c r="I10" s="229" t="s">
        <v>25</v>
      </c>
      <c r="J10" s="33" t="s">
        <v>26</v>
      </c>
    </row>
    <row r="11" spans="1:19" ht="15" customHeight="1" x14ac:dyDescent="0.25">
      <c r="A11" s="230"/>
      <c r="B11" s="231"/>
      <c r="C11" s="231"/>
      <c r="D11" s="231"/>
      <c r="E11" s="34" t="s">
        <v>27</v>
      </c>
      <c r="F11" s="34" t="s">
        <v>27</v>
      </c>
      <c r="G11" s="34" t="s">
        <v>76</v>
      </c>
      <c r="H11" s="231"/>
      <c r="I11" s="230"/>
      <c r="J11" s="34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8700</v>
      </c>
      <c r="E16" s="36"/>
      <c r="F16" s="36"/>
      <c r="G16" s="36"/>
      <c r="H16" s="36"/>
      <c r="I16" s="36"/>
      <c r="J16" s="36">
        <f>SUM(D16:I16)</f>
        <v>8700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700</v>
      </c>
      <c r="E17" s="36"/>
      <c r="F17" s="36"/>
      <c r="G17" s="36"/>
      <c r="H17" s="36"/>
      <c r="I17" s="36"/>
      <c r="J17" s="36">
        <f t="shared" ref="J17:J21" si="0">SUM(D17:I17)</f>
        <v>700</v>
      </c>
      <c r="P17" s="41"/>
      <c r="S17" s="41"/>
    </row>
    <row r="18" spans="1:19" ht="15" customHeight="1" x14ac:dyDescent="0.25">
      <c r="A18" s="35" t="s">
        <v>88</v>
      </c>
      <c r="B18" s="36"/>
      <c r="C18" s="36"/>
      <c r="D18" s="36"/>
      <c r="E18" s="36">
        <v>120</v>
      </c>
      <c r="F18" s="36"/>
      <c r="G18" s="36"/>
      <c r="H18" s="36"/>
      <c r="I18" s="36"/>
      <c r="J18" s="36">
        <f t="shared" si="0"/>
        <v>120</v>
      </c>
      <c r="P18" s="41"/>
      <c r="S18" s="41"/>
    </row>
    <row r="19" spans="1:19" ht="15" customHeight="1" x14ac:dyDescent="0.25">
      <c r="A19" s="35" t="s">
        <v>38</v>
      </c>
      <c r="B19" s="36"/>
      <c r="C19" s="36"/>
      <c r="D19" s="36"/>
      <c r="E19" s="36">
        <v>300</v>
      </c>
      <c r="F19" s="36"/>
      <c r="G19" s="36"/>
      <c r="H19" s="36"/>
      <c r="I19" s="36"/>
      <c r="J19" s="36">
        <f t="shared" si="0"/>
        <v>300</v>
      </c>
      <c r="P19" s="41"/>
      <c r="S19" s="41"/>
    </row>
    <row r="20" spans="1:19" ht="15" customHeight="1" x14ac:dyDescent="0.25">
      <c r="A20" s="35" t="s">
        <v>105</v>
      </c>
      <c r="B20" s="36"/>
      <c r="C20" s="36"/>
      <c r="D20" s="36"/>
      <c r="E20" s="36">
        <v>50</v>
      </c>
      <c r="F20" s="36"/>
      <c r="G20" s="36"/>
      <c r="H20" s="36"/>
      <c r="I20" s="36"/>
      <c r="J20" s="36">
        <f t="shared" si="0"/>
        <v>50</v>
      </c>
      <c r="P20" s="41"/>
      <c r="S20" s="41"/>
    </row>
    <row r="21" spans="1:19" ht="15" customHeight="1" thickBot="1" x14ac:dyDescent="0.3">
      <c r="A21" s="35" t="s">
        <v>34</v>
      </c>
      <c r="B21" s="36"/>
      <c r="C21" s="36"/>
      <c r="D21" s="37">
        <v>19500</v>
      </c>
      <c r="E21" s="36"/>
      <c r="F21" s="36"/>
      <c r="G21" s="36"/>
      <c r="H21" s="36"/>
      <c r="I21" s="36"/>
      <c r="J21" s="36">
        <f t="shared" si="0"/>
        <v>19500</v>
      </c>
      <c r="P21" s="41"/>
      <c r="S21" s="41"/>
    </row>
    <row r="22" spans="1:19" ht="13.2" customHeight="1" x14ac:dyDescent="0.25">
      <c r="A22" s="221" t="s">
        <v>39</v>
      </c>
      <c r="B22" s="222"/>
      <c r="C22" s="223"/>
      <c r="D22" s="209">
        <f>SUM(D12:D21)</f>
        <v>28900</v>
      </c>
      <c r="E22" s="209">
        <f>SUM(E12:E21)</f>
        <v>470</v>
      </c>
      <c r="F22" s="209">
        <f>SUM(F12:F21)</f>
        <v>1010</v>
      </c>
      <c r="G22" s="209"/>
      <c r="H22" s="209"/>
      <c r="I22" s="209"/>
      <c r="J22" s="211">
        <f>SUM(D22:I23)</f>
        <v>30380</v>
      </c>
      <c r="K22" s="27"/>
      <c r="L22" s="27"/>
    </row>
    <row r="23" spans="1:19" ht="13.8" customHeight="1" thickBot="1" x14ac:dyDescent="0.3">
      <c r="A23" s="224"/>
      <c r="B23" s="225"/>
      <c r="C23" s="226"/>
      <c r="D23" s="210"/>
      <c r="E23" s="210"/>
      <c r="F23" s="210"/>
      <c r="G23" s="210"/>
      <c r="H23" s="210"/>
      <c r="I23" s="210"/>
      <c r="J23" s="212"/>
      <c r="K23" s="27"/>
      <c r="L23" s="27"/>
      <c r="O23" s="27"/>
    </row>
    <row r="24" spans="1:19" x14ac:dyDescent="0.25">
      <c r="A24" s="213" t="s">
        <v>40</v>
      </c>
      <c r="B24" s="213"/>
      <c r="C24" s="213"/>
      <c r="D24" s="213"/>
      <c r="E24" s="213"/>
      <c r="F24" s="213"/>
      <c r="G24" s="213"/>
      <c r="H24" s="213"/>
      <c r="I24" s="214"/>
      <c r="J24" s="215">
        <f>SUM(J12:J21)</f>
        <v>30380</v>
      </c>
      <c r="K24" s="27"/>
      <c r="M24" s="27"/>
    </row>
    <row r="25" spans="1:19" ht="13.8" thickBot="1" x14ac:dyDescent="0.3">
      <c r="A25" s="213"/>
      <c r="B25" s="213"/>
      <c r="C25" s="213"/>
      <c r="D25" s="213"/>
      <c r="E25" s="213"/>
      <c r="F25" s="213"/>
      <c r="G25" s="213"/>
      <c r="H25" s="213"/>
      <c r="I25" s="214"/>
      <c r="J25" s="216"/>
    </row>
    <row r="26" spans="1:19" ht="13.8" thickTop="1" x14ac:dyDescent="0.25">
      <c r="A26" s="217" t="s">
        <v>86</v>
      </c>
      <c r="B26" s="217"/>
      <c r="C26" s="217"/>
      <c r="D26" s="217"/>
      <c r="E26" s="217"/>
      <c r="F26" s="217"/>
      <c r="G26" s="217"/>
      <c r="H26" s="217"/>
      <c r="I26" s="218"/>
      <c r="J26" s="219">
        <f>SUM(J24,H32)</f>
        <v>35000</v>
      </c>
    </row>
    <row r="27" spans="1:19" ht="13.8" thickBot="1" x14ac:dyDescent="0.3">
      <c r="A27" s="217"/>
      <c r="B27" s="217"/>
      <c r="C27" s="217"/>
      <c r="D27" s="217"/>
      <c r="E27" s="217"/>
      <c r="F27" s="217"/>
      <c r="G27" s="217"/>
      <c r="H27" s="217"/>
      <c r="I27" s="218"/>
      <c r="J27" s="220"/>
      <c r="M27" s="27"/>
    </row>
    <row r="28" spans="1:19" ht="13.8" thickTop="1" x14ac:dyDescent="0.25">
      <c r="A28" s="207" t="s">
        <v>41</v>
      </c>
      <c r="B28" s="207"/>
      <c r="C28" s="207"/>
      <c r="D28" s="44"/>
      <c r="E28" s="45"/>
      <c r="F28" s="46"/>
      <c r="G28" s="46"/>
      <c r="H28" s="46"/>
    </row>
    <row r="29" spans="1:19" x14ac:dyDescent="0.25">
      <c r="A29" s="208" t="s">
        <v>43</v>
      </c>
      <c r="B29" s="208"/>
      <c r="C29" s="208"/>
      <c r="D29" s="47"/>
      <c r="E29" s="208" t="s">
        <v>42</v>
      </c>
      <c r="F29" s="208"/>
      <c r="G29" s="208"/>
      <c r="H29" s="47"/>
      <c r="K29" s="22"/>
      <c r="M29" s="27"/>
      <c r="N29" s="27"/>
    </row>
    <row r="30" spans="1:19" x14ac:dyDescent="0.25">
      <c r="A30" s="208" t="s">
        <v>44</v>
      </c>
      <c r="B30" s="208"/>
      <c r="C30" s="208"/>
      <c r="D30" s="47"/>
      <c r="E30" s="208" t="s">
        <v>89</v>
      </c>
      <c r="F30" s="208"/>
      <c r="G30" s="208"/>
      <c r="H30" s="47"/>
      <c r="I30" s="27"/>
      <c r="J30" s="22"/>
      <c r="M30" s="27"/>
    </row>
    <row r="31" spans="1:19" x14ac:dyDescent="0.25">
      <c r="A31" s="208" t="s">
        <v>46</v>
      </c>
      <c r="B31" s="208"/>
      <c r="C31" s="208"/>
      <c r="D31" s="47"/>
      <c r="E31" s="208"/>
      <c r="F31" s="208"/>
      <c r="G31" s="208"/>
      <c r="H31" s="47"/>
      <c r="L31" s="27"/>
    </row>
    <row r="32" spans="1:19" x14ac:dyDescent="0.25">
      <c r="A32" s="208"/>
      <c r="B32" s="208"/>
      <c r="C32" s="208"/>
      <c r="D32" s="47"/>
      <c r="E32" s="48"/>
      <c r="F32" s="48"/>
      <c r="G32" s="48"/>
      <c r="H32" s="49">
        <v>4620</v>
      </c>
    </row>
    <row r="35" spans="4:4" x14ac:dyDescent="0.25">
      <c r="D35" s="22"/>
    </row>
  </sheetData>
  <mergeCells count="34">
    <mergeCell ref="A32:C32"/>
    <mergeCell ref="A28:C28"/>
    <mergeCell ref="A29:C29"/>
    <mergeCell ref="E29:G29"/>
    <mergeCell ref="A30:C30"/>
    <mergeCell ref="E30:G30"/>
    <mergeCell ref="A31:C31"/>
    <mergeCell ref="E31:G3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2060"/>
  </sheetPr>
  <dimension ref="A1:S38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2" t="s">
        <v>12</v>
      </c>
      <c r="K5" s="30"/>
    </row>
    <row r="6" spans="1:19" ht="17.399999999999999" customHeight="1" x14ac:dyDescent="0.25">
      <c r="A6" s="233" t="s">
        <v>91</v>
      </c>
      <c r="B6" s="234"/>
      <c r="C6" s="234"/>
      <c r="D6" s="235"/>
      <c r="E6" s="239" t="s">
        <v>13</v>
      </c>
      <c r="F6" s="240"/>
      <c r="G6" s="240"/>
      <c r="H6" s="243">
        <f>J27</f>
        <v>29725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33" t="s">
        <v>21</v>
      </c>
      <c r="F10" s="33" t="s">
        <v>22</v>
      </c>
      <c r="G10" s="33" t="s">
        <v>75</v>
      </c>
      <c r="H10" s="231" t="s">
        <v>24</v>
      </c>
      <c r="I10" s="229" t="s">
        <v>25</v>
      </c>
      <c r="J10" s="33" t="s">
        <v>26</v>
      </c>
    </row>
    <row r="11" spans="1:19" ht="15" customHeight="1" x14ac:dyDescent="0.25">
      <c r="A11" s="230"/>
      <c r="B11" s="231"/>
      <c r="C11" s="231"/>
      <c r="D11" s="231"/>
      <c r="E11" s="34" t="s">
        <v>27</v>
      </c>
      <c r="F11" s="34" t="s">
        <v>27</v>
      </c>
      <c r="G11" s="34" t="s">
        <v>76</v>
      </c>
      <c r="H11" s="231"/>
      <c r="I11" s="230"/>
      <c r="J11" s="34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93</v>
      </c>
      <c r="B16" s="36">
        <v>1</v>
      </c>
      <c r="C16" s="36"/>
      <c r="D16" s="42"/>
      <c r="E16" s="36"/>
      <c r="F16" s="36">
        <v>80</v>
      </c>
      <c r="G16" s="36"/>
      <c r="H16" s="36"/>
      <c r="I16" s="36"/>
      <c r="J16" s="36">
        <f>SUM(D16:I16)</f>
        <v>80</v>
      </c>
      <c r="P16" s="41"/>
      <c r="S16" s="41"/>
    </row>
    <row r="17" spans="1:19" ht="15" customHeight="1" x14ac:dyDescent="0.25">
      <c r="A17" s="39" t="s">
        <v>30</v>
      </c>
      <c r="B17" s="36"/>
      <c r="C17" s="36">
        <v>1</v>
      </c>
      <c r="D17" s="36"/>
      <c r="E17" s="36"/>
      <c r="F17" s="36"/>
      <c r="G17" s="36"/>
      <c r="H17" s="36"/>
      <c r="I17" s="36"/>
      <c r="J17" s="36"/>
      <c r="P17" s="41"/>
      <c r="S17" s="41"/>
    </row>
    <row r="18" spans="1:19" ht="15" customHeight="1" x14ac:dyDescent="0.25">
      <c r="A18" s="39" t="s">
        <v>32</v>
      </c>
      <c r="B18" s="36"/>
      <c r="C18" s="36">
        <v>1</v>
      </c>
      <c r="D18" s="36"/>
      <c r="E18" s="36"/>
      <c r="F18" s="36"/>
      <c r="G18" s="36"/>
      <c r="H18" s="36"/>
      <c r="I18" s="36"/>
      <c r="J18" s="36"/>
      <c r="P18" s="41"/>
      <c r="S18" s="41"/>
    </row>
    <row r="19" spans="1:19" ht="15" customHeight="1" x14ac:dyDescent="0.25">
      <c r="A19" s="39" t="s">
        <v>92</v>
      </c>
      <c r="B19" s="36"/>
      <c r="C19" s="36">
        <v>1</v>
      </c>
      <c r="D19" s="36"/>
      <c r="E19" s="36"/>
      <c r="F19" s="36"/>
      <c r="G19" s="36"/>
      <c r="H19" s="36"/>
      <c r="I19" s="36"/>
      <c r="J19" s="36"/>
      <c r="P19" s="41"/>
      <c r="S19" s="41"/>
    </row>
    <row r="20" spans="1:19" ht="15" customHeight="1" x14ac:dyDescent="0.25">
      <c r="A20" s="35" t="s">
        <v>33</v>
      </c>
      <c r="B20" s="36"/>
      <c r="C20" s="36"/>
      <c r="D20" s="37">
        <v>7930</v>
      </c>
      <c r="E20" s="36"/>
      <c r="F20" s="36"/>
      <c r="G20" s="36"/>
      <c r="H20" s="36"/>
      <c r="I20" s="36"/>
      <c r="J20" s="36">
        <f t="shared" ref="J20:J24" si="0">SUM(D20:I20)</f>
        <v>7930</v>
      </c>
      <c r="P20" s="41"/>
      <c r="S20" s="41"/>
    </row>
    <row r="21" spans="1:19" ht="15" customHeight="1" x14ac:dyDescent="0.25">
      <c r="A21" s="35" t="s">
        <v>65</v>
      </c>
      <c r="B21" s="36"/>
      <c r="C21" s="36"/>
      <c r="D21" s="36">
        <v>2975</v>
      </c>
      <c r="E21" s="36"/>
      <c r="F21" s="36"/>
      <c r="G21" s="36"/>
      <c r="H21" s="36"/>
      <c r="I21" s="36"/>
      <c r="J21" s="36">
        <f t="shared" si="0"/>
        <v>2975</v>
      </c>
      <c r="P21" s="41"/>
      <c r="S21" s="41"/>
    </row>
    <row r="22" spans="1:19" ht="15" customHeight="1" x14ac:dyDescent="0.25">
      <c r="A22" s="35" t="s">
        <v>94</v>
      </c>
      <c r="B22" s="36"/>
      <c r="C22" s="36"/>
      <c r="D22" s="36"/>
      <c r="E22" s="36">
        <v>355</v>
      </c>
      <c r="F22" s="36"/>
      <c r="G22" s="36"/>
      <c r="H22" s="36"/>
      <c r="I22" s="36"/>
      <c r="J22" s="36">
        <f t="shared" si="0"/>
        <v>355</v>
      </c>
      <c r="P22" s="41"/>
      <c r="S22" s="41"/>
    </row>
    <row r="23" spans="1:19" ht="15" customHeight="1" x14ac:dyDescent="0.25">
      <c r="A23" s="35" t="s">
        <v>105</v>
      </c>
      <c r="B23" s="36"/>
      <c r="C23" s="36"/>
      <c r="D23" s="36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5" customHeight="1" thickBot="1" x14ac:dyDescent="0.3">
      <c r="A24" s="35" t="s">
        <v>34</v>
      </c>
      <c r="B24" s="36"/>
      <c r="C24" s="36"/>
      <c r="D24" s="37">
        <v>17325</v>
      </c>
      <c r="E24" s="43"/>
      <c r="F24" s="36"/>
      <c r="G24" s="36"/>
      <c r="H24" s="36"/>
      <c r="I24" s="36"/>
      <c r="J24" s="36">
        <f t="shared" si="0"/>
        <v>17325</v>
      </c>
      <c r="P24" s="41"/>
      <c r="S24" s="41"/>
    </row>
    <row r="25" spans="1:19" ht="13.2" customHeight="1" x14ac:dyDescent="0.25">
      <c r="A25" s="221" t="s">
        <v>39</v>
      </c>
      <c r="B25" s="222"/>
      <c r="C25" s="223"/>
      <c r="D25" s="209">
        <f>SUM(D12:D24)</f>
        <v>28230</v>
      </c>
      <c r="E25" s="209">
        <f>SUM(E12:E24)</f>
        <v>405</v>
      </c>
      <c r="F25" s="209">
        <f>SUM(F12:F24)</f>
        <v>1090</v>
      </c>
      <c r="G25" s="209"/>
      <c r="H25" s="209"/>
      <c r="I25" s="209"/>
      <c r="J25" s="211">
        <f>SUM(D25:I26)</f>
        <v>29725</v>
      </c>
      <c r="K25" s="27"/>
      <c r="L25" s="27"/>
    </row>
    <row r="26" spans="1:19" ht="13.8" customHeight="1" thickBot="1" x14ac:dyDescent="0.3">
      <c r="A26" s="224"/>
      <c r="B26" s="225"/>
      <c r="C26" s="226"/>
      <c r="D26" s="210"/>
      <c r="E26" s="210"/>
      <c r="F26" s="210"/>
      <c r="G26" s="210"/>
      <c r="H26" s="210"/>
      <c r="I26" s="210"/>
      <c r="J26" s="212"/>
      <c r="K26" s="27"/>
      <c r="L26" s="27"/>
      <c r="O26" s="27"/>
    </row>
    <row r="27" spans="1:19" x14ac:dyDescent="0.25">
      <c r="A27" s="213" t="s">
        <v>40</v>
      </c>
      <c r="B27" s="213"/>
      <c r="C27" s="213"/>
      <c r="D27" s="213"/>
      <c r="E27" s="213"/>
      <c r="F27" s="213"/>
      <c r="G27" s="213"/>
      <c r="H27" s="213"/>
      <c r="I27" s="214"/>
      <c r="J27" s="215">
        <f>SUM(J12:J24)</f>
        <v>29725</v>
      </c>
      <c r="K27" s="27"/>
      <c r="M27" s="27"/>
    </row>
    <row r="28" spans="1:19" ht="13.8" thickBot="1" x14ac:dyDescent="0.3">
      <c r="A28" s="213"/>
      <c r="B28" s="213"/>
      <c r="C28" s="213"/>
      <c r="D28" s="213"/>
      <c r="E28" s="213"/>
      <c r="F28" s="213"/>
      <c r="G28" s="213"/>
      <c r="H28" s="213"/>
      <c r="I28" s="214"/>
      <c r="J28" s="216"/>
    </row>
    <row r="29" spans="1:19" ht="13.8" thickTop="1" x14ac:dyDescent="0.25">
      <c r="A29" s="217" t="s">
        <v>86</v>
      </c>
      <c r="B29" s="217"/>
      <c r="C29" s="217"/>
      <c r="D29" s="217"/>
      <c r="E29" s="217"/>
      <c r="F29" s="217"/>
      <c r="G29" s="217"/>
      <c r="H29" s="217"/>
      <c r="I29" s="218"/>
      <c r="J29" s="219">
        <f>SUM(J27,H35)</f>
        <v>35000</v>
      </c>
    </row>
    <row r="30" spans="1:19" ht="13.8" thickBot="1" x14ac:dyDescent="0.3">
      <c r="A30" s="217"/>
      <c r="B30" s="217"/>
      <c r="C30" s="217"/>
      <c r="D30" s="217"/>
      <c r="E30" s="217"/>
      <c r="F30" s="217"/>
      <c r="G30" s="217"/>
      <c r="H30" s="217"/>
      <c r="I30" s="218"/>
      <c r="J30" s="220"/>
      <c r="M30" s="27"/>
    </row>
    <row r="31" spans="1:19" ht="13.8" thickTop="1" x14ac:dyDescent="0.25">
      <c r="A31" s="207" t="s">
        <v>41</v>
      </c>
      <c r="B31" s="207"/>
      <c r="C31" s="207"/>
      <c r="D31" s="44"/>
      <c r="E31" s="45"/>
      <c r="F31" s="46"/>
      <c r="G31" s="46"/>
      <c r="H31" s="46"/>
      <c r="L31" s="27"/>
    </row>
    <row r="32" spans="1:19" x14ac:dyDescent="0.25">
      <c r="A32" s="208" t="s">
        <v>43</v>
      </c>
      <c r="B32" s="208"/>
      <c r="C32" s="208"/>
      <c r="D32" s="47"/>
      <c r="E32" s="208" t="s">
        <v>42</v>
      </c>
      <c r="F32" s="208"/>
      <c r="G32" s="208"/>
      <c r="H32" s="47"/>
      <c r="K32" s="22"/>
      <c r="M32" s="27"/>
      <c r="N32" s="27"/>
    </row>
    <row r="33" spans="1:13" x14ac:dyDescent="0.25">
      <c r="A33" s="208" t="s">
        <v>44</v>
      </c>
      <c r="B33" s="208"/>
      <c r="C33" s="208"/>
      <c r="D33" s="47"/>
      <c r="E33" s="208"/>
      <c r="F33" s="208"/>
      <c r="G33" s="208"/>
      <c r="H33" s="47"/>
      <c r="I33" s="27"/>
      <c r="J33" s="22"/>
      <c r="M33" s="27"/>
    </row>
    <row r="34" spans="1:13" x14ac:dyDescent="0.25">
      <c r="A34" s="208" t="s">
        <v>46</v>
      </c>
      <c r="B34" s="208"/>
      <c r="C34" s="208"/>
      <c r="D34" s="47"/>
      <c r="E34" s="208"/>
      <c r="F34" s="208"/>
      <c r="G34" s="208"/>
      <c r="H34" s="47"/>
      <c r="L34" s="27"/>
    </row>
    <row r="35" spans="1:13" x14ac:dyDescent="0.25">
      <c r="A35" s="208"/>
      <c r="B35" s="208"/>
      <c r="C35" s="208"/>
      <c r="D35" s="47"/>
      <c r="E35" s="48"/>
      <c r="F35" s="48"/>
      <c r="G35" s="48"/>
      <c r="H35" s="49">
        <v>5275</v>
      </c>
    </row>
    <row r="38" spans="1:13" x14ac:dyDescent="0.25">
      <c r="D38" s="22"/>
    </row>
  </sheetData>
  <mergeCells count="34">
    <mergeCell ref="A35:C35"/>
    <mergeCell ref="A31:C31"/>
    <mergeCell ref="A32:C32"/>
    <mergeCell ref="E32:G32"/>
    <mergeCell ref="A33:C33"/>
    <mergeCell ref="E33:G33"/>
    <mergeCell ref="A34:C34"/>
    <mergeCell ref="E34:G34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2060"/>
  </sheetPr>
  <dimension ref="A1:S31"/>
  <sheetViews>
    <sheetView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4" t="s">
        <v>12</v>
      </c>
      <c r="K5" s="30"/>
    </row>
    <row r="6" spans="1:19" ht="17.399999999999999" customHeight="1" x14ac:dyDescent="0.25">
      <c r="A6" s="233" t="s">
        <v>91</v>
      </c>
      <c r="B6" s="234"/>
      <c r="C6" s="234"/>
      <c r="D6" s="235"/>
      <c r="E6" s="239" t="s">
        <v>13</v>
      </c>
      <c r="F6" s="240"/>
      <c r="G6" s="240"/>
      <c r="H6" s="243">
        <f>J20</f>
        <v>3280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5" t="s">
        <v>21</v>
      </c>
      <c r="F10" s="55" t="s">
        <v>22</v>
      </c>
      <c r="G10" s="55" t="s">
        <v>75</v>
      </c>
      <c r="H10" s="231" t="s">
        <v>24</v>
      </c>
      <c r="I10" s="229" t="s">
        <v>25</v>
      </c>
      <c r="J10" s="55" t="s">
        <v>26</v>
      </c>
    </row>
    <row r="11" spans="1:19" ht="15" customHeight="1" x14ac:dyDescent="0.25">
      <c r="A11" s="230"/>
      <c r="B11" s="231"/>
      <c r="C11" s="231"/>
      <c r="D11" s="231"/>
      <c r="E11" s="56" t="s">
        <v>27</v>
      </c>
      <c r="F11" s="56" t="s">
        <v>27</v>
      </c>
      <c r="G11" s="56" t="s">
        <v>76</v>
      </c>
      <c r="H11" s="231"/>
      <c r="I11" s="230"/>
      <c r="J11" s="56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600</v>
      </c>
      <c r="G12" s="36"/>
      <c r="H12" s="36"/>
      <c r="I12" s="36"/>
      <c r="J12" s="36">
        <f>SUM(D12:I12)</f>
        <v>600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2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134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2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139</v>
      </c>
      <c r="B16" s="36"/>
      <c r="C16" s="36"/>
      <c r="D16" s="42"/>
      <c r="E16" s="36"/>
      <c r="F16" s="36"/>
      <c r="G16" s="36"/>
      <c r="H16" s="36"/>
      <c r="I16" s="36">
        <v>720</v>
      </c>
      <c r="J16" s="36">
        <f>SUM(D16:I16)</f>
        <v>720</v>
      </c>
      <c r="P16" s="41"/>
      <c r="S16" s="41"/>
    </row>
    <row r="17" spans="1:19" ht="15" customHeight="1" thickBot="1" x14ac:dyDescent="0.3">
      <c r="A17" s="35" t="s">
        <v>34</v>
      </c>
      <c r="B17" s="36"/>
      <c r="C17" s="36"/>
      <c r="D17" s="36">
        <v>1960</v>
      </c>
      <c r="E17" s="36"/>
      <c r="F17" s="36"/>
      <c r="G17" s="36"/>
      <c r="H17" s="36"/>
      <c r="I17" s="36"/>
      <c r="J17" s="36">
        <f t="shared" ref="J17" si="0">SUM(D17:I17)</f>
        <v>1960</v>
      </c>
      <c r="P17" s="41"/>
      <c r="S17" s="41"/>
    </row>
    <row r="18" spans="1:19" ht="13.2" customHeight="1" x14ac:dyDescent="0.25">
      <c r="A18" s="221" t="s">
        <v>39</v>
      </c>
      <c r="B18" s="222"/>
      <c r="C18" s="223"/>
      <c r="D18" s="209">
        <f>SUM(D12:D17)</f>
        <v>1960</v>
      </c>
      <c r="E18" s="209"/>
      <c r="F18" s="209">
        <f>SUM(F12:F17)</f>
        <v>600</v>
      </c>
      <c r="G18" s="209"/>
      <c r="H18" s="209"/>
      <c r="I18" s="209">
        <f>SUM(I12:I17)</f>
        <v>720</v>
      </c>
      <c r="J18" s="211">
        <f>SUM(D18:I19)</f>
        <v>3280</v>
      </c>
      <c r="K18" s="27"/>
      <c r="L18" s="27"/>
    </row>
    <row r="19" spans="1:19" ht="13.8" customHeight="1" thickBot="1" x14ac:dyDescent="0.3">
      <c r="A19" s="224"/>
      <c r="B19" s="225"/>
      <c r="C19" s="226"/>
      <c r="D19" s="210"/>
      <c r="E19" s="210"/>
      <c r="F19" s="210"/>
      <c r="G19" s="210"/>
      <c r="H19" s="210"/>
      <c r="I19" s="210"/>
      <c r="J19" s="212"/>
      <c r="K19" s="27"/>
      <c r="L19" s="27"/>
      <c r="O19" s="27"/>
    </row>
    <row r="20" spans="1:19" x14ac:dyDescent="0.25">
      <c r="A20" s="213" t="s">
        <v>40</v>
      </c>
      <c r="B20" s="213"/>
      <c r="C20" s="213"/>
      <c r="D20" s="213"/>
      <c r="E20" s="213"/>
      <c r="F20" s="213"/>
      <c r="G20" s="213"/>
      <c r="H20" s="213"/>
      <c r="I20" s="214"/>
      <c r="J20" s="215">
        <f>SUM(J12:J17)</f>
        <v>3280</v>
      </c>
      <c r="K20" s="27"/>
      <c r="M20" s="27"/>
    </row>
    <row r="21" spans="1:19" ht="13.8" thickBot="1" x14ac:dyDescent="0.3">
      <c r="A21" s="213"/>
      <c r="B21" s="213"/>
      <c r="C21" s="213"/>
      <c r="D21" s="213"/>
      <c r="E21" s="213"/>
      <c r="F21" s="213"/>
      <c r="G21" s="213"/>
      <c r="H21" s="213"/>
      <c r="I21" s="214"/>
      <c r="J21" s="216"/>
    </row>
    <row r="22" spans="1:19" ht="13.8" thickTop="1" x14ac:dyDescent="0.25">
      <c r="A22" s="217" t="s">
        <v>145</v>
      </c>
      <c r="B22" s="217"/>
      <c r="C22" s="217"/>
      <c r="D22" s="217"/>
      <c r="E22" s="217"/>
      <c r="F22" s="217"/>
      <c r="G22" s="217"/>
      <c r="H22" s="217"/>
      <c r="I22" s="218"/>
      <c r="J22" s="219">
        <f>SUM(J20,H28)</f>
        <v>35000</v>
      </c>
    </row>
    <row r="23" spans="1:19" ht="13.8" thickBot="1" x14ac:dyDescent="0.3">
      <c r="A23" s="217"/>
      <c r="B23" s="217"/>
      <c r="C23" s="217"/>
      <c r="D23" s="217"/>
      <c r="E23" s="217"/>
      <c r="F23" s="217"/>
      <c r="G23" s="217"/>
      <c r="H23" s="217"/>
      <c r="I23" s="218"/>
      <c r="J23" s="220"/>
      <c r="M23" s="27"/>
    </row>
    <row r="24" spans="1:19" ht="13.8" thickTop="1" x14ac:dyDescent="0.25">
      <c r="A24" s="207" t="s">
        <v>41</v>
      </c>
      <c r="B24" s="207"/>
      <c r="C24" s="207"/>
      <c r="D24" s="44"/>
      <c r="E24" s="45"/>
      <c r="F24" s="46"/>
      <c r="G24" s="46"/>
      <c r="H24" s="46"/>
      <c r="L24" s="27"/>
    </row>
    <row r="25" spans="1:19" x14ac:dyDescent="0.25">
      <c r="A25" s="208" t="s">
        <v>43</v>
      </c>
      <c r="B25" s="208"/>
      <c r="C25" s="208"/>
      <c r="D25" s="47"/>
      <c r="E25" s="208" t="s">
        <v>42</v>
      </c>
      <c r="F25" s="208"/>
      <c r="G25" s="208"/>
      <c r="H25" s="47"/>
      <c r="K25" s="22"/>
      <c r="M25" s="27"/>
      <c r="N25" s="27"/>
    </row>
    <row r="26" spans="1:19" x14ac:dyDescent="0.25">
      <c r="A26" s="208" t="s">
        <v>44</v>
      </c>
      <c r="B26" s="208"/>
      <c r="C26" s="208"/>
      <c r="D26" s="47"/>
      <c r="E26" s="208"/>
      <c r="F26" s="208"/>
      <c r="G26" s="208"/>
      <c r="H26" s="47"/>
      <c r="I26" s="27"/>
      <c r="J26" s="22"/>
      <c r="M26" s="27"/>
    </row>
    <row r="27" spans="1:19" x14ac:dyDescent="0.25">
      <c r="A27" s="208" t="s">
        <v>46</v>
      </c>
      <c r="B27" s="208"/>
      <c r="C27" s="208"/>
      <c r="D27" s="47"/>
      <c r="E27" s="208"/>
      <c r="F27" s="208"/>
      <c r="G27" s="208"/>
      <c r="H27" s="47"/>
      <c r="L27" s="27"/>
    </row>
    <row r="28" spans="1:19" x14ac:dyDescent="0.25">
      <c r="A28" s="208"/>
      <c r="B28" s="208"/>
      <c r="C28" s="208"/>
      <c r="D28" s="47"/>
      <c r="E28" s="48"/>
      <c r="F28" s="48"/>
      <c r="G28" s="48"/>
      <c r="H28" s="49">
        <v>31720</v>
      </c>
      <c r="K28" s="27"/>
    </row>
    <row r="31" spans="1:19" x14ac:dyDescent="0.25">
      <c r="D31" s="22"/>
    </row>
  </sheetData>
  <mergeCells count="34">
    <mergeCell ref="A28:C28"/>
    <mergeCell ref="A24:C24"/>
    <mergeCell ref="A25:C25"/>
    <mergeCell ref="E25:G25"/>
    <mergeCell ref="A26:C26"/>
    <mergeCell ref="E26:G26"/>
    <mergeCell ref="A27:C27"/>
    <mergeCell ref="E27:G27"/>
    <mergeCell ref="I18:I19"/>
    <mergeCell ref="J18:J19"/>
    <mergeCell ref="A20:I21"/>
    <mergeCell ref="J20:J21"/>
    <mergeCell ref="A22:I23"/>
    <mergeCell ref="J22:J23"/>
    <mergeCell ref="A18:C19"/>
    <mergeCell ref="D18:D19"/>
    <mergeCell ref="E18:E19"/>
    <mergeCell ref="F18:F19"/>
    <mergeCell ref="G18:G19"/>
    <mergeCell ref="H18:H19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5" tint="0.39997558519241921"/>
  </sheetPr>
  <dimension ref="A1:S3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6" t="s">
        <v>12</v>
      </c>
      <c r="B5" s="316"/>
      <c r="C5" s="316"/>
      <c r="D5" s="316"/>
      <c r="E5" s="316"/>
      <c r="F5" s="316"/>
      <c r="G5" s="316"/>
      <c r="H5" s="316"/>
      <c r="I5" s="316"/>
      <c r="J5" s="316"/>
      <c r="K5" s="30"/>
    </row>
    <row r="6" spans="1:19" ht="17.399999999999999" customHeight="1" x14ac:dyDescent="0.25">
      <c r="A6" s="233" t="s">
        <v>95</v>
      </c>
      <c r="B6" s="234"/>
      <c r="C6" s="234"/>
      <c r="D6" s="235"/>
      <c r="E6" s="239" t="s">
        <v>13</v>
      </c>
      <c r="F6" s="240"/>
      <c r="G6" s="240"/>
      <c r="H6" s="243">
        <f>J21</f>
        <v>9910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33" t="s">
        <v>21</v>
      </c>
      <c r="F10" s="33" t="s">
        <v>22</v>
      </c>
      <c r="G10" s="33" t="s">
        <v>75</v>
      </c>
      <c r="H10" s="231" t="s">
        <v>24</v>
      </c>
      <c r="I10" s="229" t="s">
        <v>25</v>
      </c>
      <c r="J10" s="33" t="s">
        <v>26</v>
      </c>
    </row>
    <row r="11" spans="1:19" ht="15" customHeight="1" x14ac:dyDescent="0.25">
      <c r="A11" s="230"/>
      <c r="B11" s="231"/>
      <c r="C11" s="231"/>
      <c r="D11" s="231"/>
      <c r="E11" s="34" t="s">
        <v>27</v>
      </c>
      <c r="F11" s="34" t="s">
        <v>27</v>
      </c>
      <c r="G11" s="34" t="s">
        <v>28</v>
      </c>
      <c r="H11" s="231"/>
      <c r="I11" s="230"/>
      <c r="J11" s="34" t="s">
        <v>29</v>
      </c>
    </row>
    <row r="12" spans="1:19" ht="15" customHeight="1" x14ac:dyDescent="0.25">
      <c r="A12" s="35" t="s">
        <v>96</v>
      </c>
      <c r="B12" s="36">
        <v>2</v>
      </c>
      <c r="C12" s="36"/>
      <c r="D12" s="37"/>
      <c r="E12" s="36"/>
      <c r="G12" s="36">
        <v>210</v>
      </c>
      <c r="H12" s="36"/>
      <c r="I12" s="36"/>
      <c r="J12" s="36">
        <f>SUM(D12:I12)</f>
        <v>210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2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32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5" t="s">
        <v>34</v>
      </c>
      <c r="B15" s="36"/>
      <c r="C15" s="36"/>
      <c r="D15" s="42">
        <v>685</v>
      </c>
      <c r="E15" s="36"/>
      <c r="F15" s="36"/>
      <c r="G15" s="36"/>
      <c r="H15" s="36"/>
      <c r="I15" s="36"/>
      <c r="J15" s="36">
        <f>SUM(D15:I15)</f>
        <v>685</v>
      </c>
      <c r="P15" s="41"/>
      <c r="S15" s="41"/>
    </row>
    <row r="16" spans="1:19" ht="15" customHeight="1" x14ac:dyDescent="0.25">
      <c r="A16" s="35" t="s">
        <v>97</v>
      </c>
      <c r="B16" s="36"/>
      <c r="C16" s="36"/>
      <c r="D16" s="36"/>
      <c r="E16" s="36"/>
      <c r="F16" s="36"/>
      <c r="G16" s="36">
        <v>4890</v>
      </c>
      <c r="H16" s="36"/>
      <c r="I16" s="36"/>
      <c r="J16" s="36">
        <f t="shared" ref="J16:J18" si="0">SUM(D16:I16)</f>
        <v>4890</v>
      </c>
      <c r="P16" s="41"/>
      <c r="S16" s="41"/>
    </row>
    <row r="17" spans="1:19" ht="15" customHeight="1" x14ac:dyDescent="0.25">
      <c r="A17" s="35" t="s">
        <v>98</v>
      </c>
      <c r="B17" s="36"/>
      <c r="C17" s="36"/>
      <c r="D17" s="36"/>
      <c r="E17" s="36"/>
      <c r="F17" s="36">
        <v>1810</v>
      </c>
      <c r="G17" s="36"/>
      <c r="H17" s="36"/>
      <c r="I17" s="36"/>
      <c r="J17" s="36">
        <f t="shared" si="0"/>
        <v>1810</v>
      </c>
      <c r="P17" s="41"/>
      <c r="S17" s="41"/>
    </row>
    <row r="18" spans="1:19" ht="15" customHeight="1" thickBot="1" x14ac:dyDescent="0.3">
      <c r="A18" s="35" t="s">
        <v>99</v>
      </c>
      <c r="B18" s="36"/>
      <c r="C18" s="36"/>
      <c r="D18" s="36"/>
      <c r="E18" s="36"/>
      <c r="F18" s="36">
        <v>2315</v>
      </c>
      <c r="G18" s="36"/>
      <c r="H18" s="36"/>
      <c r="I18" s="36"/>
      <c r="J18" s="36">
        <f t="shared" si="0"/>
        <v>2315</v>
      </c>
      <c r="P18" s="41"/>
      <c r="S18" s="41"/>
    </row>
    <row r="19" spans="1:19" ht="13.2" customHeight="1" x14ac:dyDescent="0.25">
      <c r="A19" s="221" t="s">
        <v>39</v>
      </c>
      <c r="B19" s="222"/>
      <c r="C19" s="223"/>
      <c r="D19" s="209">
        <f>SUM(D12:D18)</f>
        <v>685</v>
      </c>
      <c r="E19" s="209"/>
      <c r="F19" s="209">
        <f>SUM(F12:F18)</f>
        <v>4125</v>
      </c>
      <c r="G19" s="209">
        <f>SUM(G12:G18)</f>
        <v>5100</v>
      </c>
      <c r="H19" s="209"/>
      <c r="I19" s="209"/>
      <c r="J19" s="211">
        <f>SUM(D19:I20)</f>
        <v>9910</v>
      </c>
    </row>
    <row r="20" spans="1:19" ht="13.8" customHeight="1" thickBot="1" x14ac:dyDescent="0.3">
      <c r="A20" s="224"/>
      <c r="B20" s="225"/>
      <c r="C20" s="226"/>
      <c r="D20" s="210"/>
      <c r="E20" s="210"/>
      <c r="F20" s="210"/>
      <c r="G20" s="210"/>
      <c r="H20" s="210"/>
      <c r="I20" s="210"/>
      <c r="J20" s="212"/>
    </row>
    <row r="21" spans="1:19" x14ac:dyDescent="0.25">
      <c r="A21" s="213" t="s">
        <v>40</v>
      </c>
      <c r="B21" s="213"/>
      <c r="C21" s="213"/>
      <c r="D21" s="213"/>
      <c r="E21" s="213"/>
      <c r="F21" s="213"/>
      <c r="G21" s="213"/>
      <c r="H21" s="213"/>
      <c r="I21" s="214"/>
      <c r="J21" s="215">
        <f>SUM(J12:J18)</f>
        <v>9910</v>
      </c>
    </row>
    <row r="22" spans="1:19" ht="13.8" thickBot="1" x14ac:dyDescent="0.3">
      <c r="A22" s="213"/>
      <c r="B22" s="213"/>
      <c r="C22" s="213"/>
      <c r="D22" s="213"/>
      <c r="E22" s="213"/>
      <c r="F22" s="213"/>
      <c r="G22" s="213"/>
      <c r="H22" s="213"/>
      <c r="I22" s="214"/>
      <c r="J22" s="216"/>
    </row>
    <row r="23" spans="1:19" ht="13.8" thickTop="1" x14ac:dyDescent="0.25">
      <c r="A23" s="217" t="s">
        <v>100</v>
      </c>
      <c r="B23" s="217"/>
      <c r="C23" s="217"/>
      <c r="D23" s="217"/>
      <c r="E23" s="217"/>
      <c r="F23" s="217"/>
      <c r="G23" s="217"/>
      <c r="H23" s="217"/>
      <c r="I23" s="218"/>
      <c r="J23" s="219">
        <f>SUM(J21,H29)</f>
        <v>10500</v>
      </c>
    </row>
    <row r="24" spans="1:19" ht="13.8" thickBot="1" x14ac:dyDescent="0.3">
      <c r="A24" s="217"/>
      <c r="B24" s="217"/>
      <c r="C24" s="217"/>
      <c r="D24" s="217"/>
      <c r="E24" s="217"/>
      <c r="F24" s="217"/>
      <c r="G24" s="217"/>
      <c r="H24" s="217"/>
      <c r="I24" s="218"/>
      <c r="J24" s="220"/>
    </row>
    <row r="25" spans="1:19" ht="13.8" thickTop="1" x14ac:dyDescent="0.25">
      <c r="A25" s="207" t="s">
        <v>41</v>
      </c>
      <c r="B25" s="207"/>
      <c r="C25" s="207"/>
      <c r="D25" s="44"/>
      <c r="E25" s="208"/>
      <c r="F25" s="208"/>
      <c r="G25" s="208"/>
      <c r="H25" s="47"/>
    </row>
    <row r="26" spans="1:19" x14ac:dyDescent="0.25">
      <c r="A26" s="208"/>
      <c r="B26" s="208"/>
      <c r="C26" s="208"/>
      <c r="D26" s="47"/>
      <c r="E26" s="208" t="s">
        <v>42</v>
      </c>
      <c r="F26" s="208"/>
      <c r="G26" s="208"/>
      <c r="H26" s="47">
        <v>260</v>
      </c>
      <c r="K26" s="22"/>
    </row>
    <row r="27" spans="1:19" x14ac:dyDescent="0.25">
      <c r="A27" s="208"/>
      <c r="B27" s="208"/>
      <c r="C27" s="208"/>
      <c r="D27" s="47"/>
      <c r="E27" s="208" t="s">
        <v>101</v>
      </c>
      <c r="F27" s="208"/>
      <c r="G27" s="208"/>
      <c r="H27" s="47">
        <v>215</v>
      </c>
      <c r="I27" s="27"/>
      <c r="J27" s="22"/>
    </row>
    <row r="28" spans="1:19" x14ac:dyDescent="0.25">
      <c r="A28" s="208"/>
      <c r="B28" s="208"/>
      <c r="C28" s="208"/>
      <c r="D28" s="47"/>
      <c r="E28" s="208" t="s">
        <v>45</v>
      </c>
      <c r="F28" s="208"/>
      <c r="G28" s="208"/>
      <c r="H28" s="47">
        <v>115</v>
      </c>
    </row>
    <row r="29" spans="1:19" x14ac:dyDescent="0.25">
      <c r="A29" s="208"/>
      <c r="B29" s="208"/>
      <c r="C29" s="208"/>
      <c r="D29" s="47"/>
      <c r="E29" s="48"/>
      <c r="F29" s="48"/>
      <c r="G29" s="48"/>
      <c r="H29" s="49">
        <f>SUM(D26:D29,H25:H28)</f>
        <v>590</v>
      </c>
    </row>
    <row r="32" spans="1:19" x14ac:dyDescent="0.25">
      <c r="D32" s="22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19:I20"/>
    <mergeCell ref="J19:J20"/>
    <mergeCell ref="A21:I22"/>
    <mergeCell ref="J21:J22"/>
    <mergeCell ref="A23:I24"/>
    <mergeCell ref="J23:J24"/>
    <mergeCell ref="A19:C20"/>
    <mergeCell ref="D19:D20"/>
    <mergeCell ref="E19:E20"/>
    <mergeCell ref="F19:F20"/>
    <mergeCell ref="G19:G20"/>
    <mergeCell ref="H19:H20"/>
    <mergeCell ref="A29:C29"/>
    <mergeCell ref="E25:G25"/>
    <mergeCell ref="A25:C25"/>
    <mergeCell ref="A26:C26"/>
    <mergeCell ref="E26:G26"/>
    <mergeCell ref="A27:C27"/>
    <mergeCell ref="E27:G27"/>
    <mergeCell ref="A28:C28"/>
    <mergeCell ref="E28:G28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5" tint="0.39997558519241921"/>
  </sheetPr>
  <dimension ref="A1:S38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2.88671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6" t="s">
        <v>12</v>
      </c>
      <c r="B5" s="316"/>
      <c r="C5" s="316"/>
      <c r="D5" s="316"/>
      <c r="E5" s="316"/>
      <c r="F5" s="316"/>
      <c r="G5" s="316"/>
      <c r="H5" s="316"/>
      <c r="I5" s="316"/>
      <c r="J5" s="316"/>
      <c r="K5" s="30"/>
    </row>
    <row r="6" spans="1:19" ht="17.399999999999999" customHeight="1" x14ac:dyDescent="0.25">
      <c r="A6" s="233" t="s">
        <v>147</v>
      </c>
      <c r="B6" s="234"/>
      <c r="C6" s="234"/>
      <c r="D6" s="235"/>
      <c r="E6" s="239" t="s">
        <v>13</v>
      </c>
      <c r="F6" s="240"/>
      <c r="G6" s="240"/>
      <c r="H6" s="243">
        <f>J25</f>
        <v>26145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5" t="s">
        <v>21</v>
      </c>
      <c r="F10" s="55" t="s">
        <v>22</v>
      </c>
      <c r="G10" s="55" t="s">
        <v>75</v>
      </c>
      <c r="H10" s="231" t="s">
        <v>24</v>
      </c>
      <c r="I10" s="229" t="s">
        <v>25</v>
      </c>
      <c r="J10" s="55" t="s">
        <v>26</v>
      </c>
    </row>
    <row r="11" spans="1:19" ht="15" customHeight="1" x14ac:dyDescent="0.25">
      <c r="A11" s="230"/>
      <c r="B11" s="231"/>
      <c r="C11" s="231"/>
      <c r="D11" s="231"/>
      <c r="E11" s="56" t="s">
        <v>27</v>
      </c>
      <c r="F11" s="56" t="s">
        <v>27</v>
      </c>
      <c r="G11" s="56" t="s">
        <v>76</v>
      </c>
      <c r="H11" s="231"/>
      <c r="I11" s="230"/>
      <c r="J11" s="56" t="s">
        <v>29</v>
      </c>
    </row>
    <row r="12" spans="1:19" ht="15" customHeight="1" x14ac:dyDescent="0.25">
      <c r="A12" s="35" t="s">
        <v>10</v>
      </c>
      <c r="B12" s="36">
        <v>9</v>
      </c>
      <c r="C12" s="36"/>
      <c r="D12" s="37"/>
      <c r="E12" s="36"/>
      <c r="F12" s="36">
        <v>1065</v>
      </c>
      <c r="G12" s="36"/>
      <c r="H12" s="36"/>
      <c r="I12" s="36"/>
      <c r="J12" s="36">
        <f>SUM(D12:I12)</f>
        <v>1065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5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15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3910</v>
      </c>
      <c r="E16" s="36">
        <v>710</v>
      </c>
      <c r="F16" s="36"/>
      <c r="G16" s="36"/>
      <c r="H16" s="36"/>
      <c r="I16" s="36"/>
      <c r="J16" s="36">
        <f t="shared" ref="J16:J22" si="0">SUM(D16:I16)</f>
        <v>4620</v>
      </c>
      <c r="P16" s="41"/>
      <c r="S16" s="41"/>
    </row>
    <row r="17" spans="1:19" ht="15" customHeight="1" x14ac:dyDescent="0.25">
      <c r="A17" s="35" t="s">
        <v>148</v>
      </c>
      <c r="B17" s="36">
        <v>3</v>
      </c>
      <c r="C17" s="36"/>
      <c r="D17" s="36"/>
      <c r="E17" s="36"/>
      <c r="F17" s="36"/>
      <c r="G17" s="36"/>
      <c r="H17" s="36">
        <v>90</v>
      </c>
      <c r="I17" s="36"/>
      <c r="J17" s="36">
        <f t="shared" si="0"/>
        <v>90</v>
      </c>
      <c r="P17" s="41"/>
      <c r="S17" s="41"/>
    </row>
    <row r="18" spans="1:19" ht="15" customHeight="1" x14ac:dyDescent="0.25">
      <c r="A18" s="35" t="s">
        <v>306</v>
      </c>
      <c r="B18" s="36">
        <v>2</v>
      </c>
      <c r="C18" s="36"/>
      <c r="D18" s="36"/>
      <c r="E18" s="36"/>
      <c r="F18" s="36"/>
      <c r="G18" s="36"/>
      <c r="H18" s="36"/>
      <c r="I18" s="36">
        <v>1900</v>
      </c>
      <c r="J18" s="36">
        <f t="shared" si="0"/>
        <v>1900</v>
      </c>
      <c r="P18" s="41"/>
      <c r="S18" s="41"/>
    </row>
    <row r="19" spans="1:19" ht="15" customHeight="1" x14ac:dyDescent="0.25">
      <c r="A19" s="35" t="s">
        <v>116</v>
      </c>
      <c r="B19" s="36"/>
      <c r="C19" s="36"/>
      <c r="D19" s="36">
        <v>80</v>
      </c>
      <c r="E19" s="36">
        <v>570</v>
      </c>
      <c r="F19" s="36"/>
      <c r="G19" s="36"/>
      <c r="H19" s="36"/>
      <c r="I19" s="36"/>
      <c r="J19" s="36">
        <f t="shared" si="0"/>
        <v>650</v>
      </c>
      <c r="P19" s="41"/>
      <c r="S19" s="41"/>
    </row>
    <row r="20" spans="1:19" ht="15" customHeight="1" x14ac:dyDescent="0.25">
      <c r="A20" s="35" t="s">
        <v>65</v>
      </c>
      <c r="B20" s="36"/>
      <c r="C20" s="36"/>
      <c r="D20" s="36">
        <v>590</v>
      </c>
      <c r="E20" s="36"/>
      <c r="F20" s="36"/>
      <c r="G20" s="36"/>
      <c r="H20" s="36"/>
      <c r="I20" s="36"/>
      <c r="J20" s="36">
        <f t="shared" si="0"/>
        <v>590</v>
      </c>
      <c r="P20" s="41"/>
      <c r="S20" s="41"/>
    </row>
    <row r="21" spans="1:19" ht="15" customHeight="1" x14ac:dyDescent="0.25">
      <c r="A21" s="35" t="s">
        <v>149</v>
      </c>
      <c r="B21" s="36"/>
      <c r="C21" s="36"/>
      <c r="D21" s="37"/>
      <c r="E21" s="36">
        <v>80</v>
      </c>
      <c r="F21" s="36"/>
      <c r="G21" s="36"/>
      <c r="H21" s="36"/>
      <c r="I21" s="36"/>
      <c r="J21" s="36">
        <f t="shared" si="0"/>
        <v>80</v>
      </c>
      <c r="P21" s="41"/>
      <c r="S21" s="41"/>
    </row>
    <row r="22" spans="1:19" ht="15" customHeight="1" thickBot="1" x14ac:dyDescent="0.3">
      <c r="A22" s="35" t="s">
        <v>34</v>
      </c>
      <c r="B22" s="36"/>
      <c r="C22" s="36"/>
      <c r="D22" s="36">
        <v>16760</v>
      </c>
      <c r="E22" s="36"/>
      <c r="F22" s="36">
        <v>390</v>
      </c>
      <c r="G22" s="36"/>
      <c r="H22" s="36"/>
      <c r="I22" s="36"/>
      <c r="J22" s="36">
        <f t="shared" si="0"/>
        <v>17150</v>
      </c>
      <c r="P22" s="41"/>
      <c r="S22" s="41"/>
    </row>
    <row r="23" spans="1:19" ht="13.2" customHeight="1" x14ac:dyDescent="0.25">
      <c r="A23" s="221" t="s">
        <v>39</v>
      </c>
      <c r="B23" s="222"/>
      <c r="C23" s="223"/>
      <c r="D23" s="209">
        <f>SUM(D12:D22)</f>
        <v>21340</v>
      </c>
      <c r="E23" s="209">
        <f>SUM(E12:E22)</f>
        <v>1360</v>
      </c>
      <c r="F23" s="209">
        <f>SUM(F12:F22)</f>
        <v>1455</v>
      </c>
      <c r="G23" s="209"/>
      <c r="H23" s="209">
        <f>SUM(H12:H22)</f>
        <v>90</v>
      </c>
      <c r="I23" s="209">
        <f>SUM(I12:I22)</f>
        <v>1900</v>
      </c>
      <c r="J23" s="211">
        <f>SUM(D23:I24)</f>
        <v>26145</v>
      </c>
      <c r="L23" s="27"/>
    </row>
    <row r="24" spans="1:19" ht="13.8" customHeight="1" thickBot="1" x14ac:dyDescent="0.3">
      <c r="A24" s="224"/>
      <c r="B24" s="225"/>
      <c r="C24" s="226"/>
      <c r="D24" s="210"/>
      <c r="E24" s="210"/>
      <c r="F24" s="210"/>
      <c r="G24" s="210"/>
      <c r="H24" s="210"/>
      <c r="I24" s="210"/>
      <c r="J24" s="212"/>
      <c r="M24" s="27"/>
    </row>
    <row r="25" spans="1:19" x14ac:dyDescent="0.25">
      <c r="A25" s="213" t="s">
        <v>40</v>
      </c>
      <c r="B25" s="213"/>
      <c r="C25" s="213"/>
      <c r="D25" s="213"/>
      <c r="E25" s="213"/>
      <c r="F25" s="213"/>
      <c r="G25" s="213"/>
      <c r="H25" s="213"/>
      <c r="I25" s="214"/>
      <c r="J25" s="215">
        <f>SUM(J12:J22)</f>
        <v>26145</v>
      </c>
    </row>
    <row r="26" spans="1:19" ht="13.8" thickBot="1" x14ac:dyDescent="0.3">
      <c r="A26" s="213"/>
      <c r="B26" s="213"/>
      <c r="C26" s="213"/>
      <c r="D26" s="213"/>
      <c r="E26" s="213"/>
      <c r="F26" s="213"/>
      <c r="G26" s="213"/>
      <c r="H26" s="213"/>
      <c r="I26" s="214"/>
      <c r="J26" s="216"/>
    </row>
    <row r="27" spans="1:19" ht="13.8" thickTop="1" x14ac:dyDescent="0.25">
      <c r="A27" s="217" t="s">
        <v>100</v>
      </c>
      <c r="B27" s="217"/>
      <c r="C27" s="217"/>
      <c r="D27" s="217"/>
      <c r="E27" s="217"/>
      <c r="F27" s="217"/>
      <c r="G27" s="217"/>
      <c r="H27" s="217"/>
      <c r="I27" s="218"/>
      <c r="J27" s="219">
        <f>SUM(J25,H33)</f>
        <v>27985</v>
      </c>
    </row>
    <row r="28" spans="1:19" ht="13.8" thickBot="1" x14ac:dyDescent="0.3">
      <c r="A28" s="217"/>
      <c r="B28" s="217"/>
      <c r="C28" s="217"/>
      <c r="D28" s="217"/>
      <c r="E28" s="217"/>
      <c r="F28" s="217"/>
      <c r="G28" s="217"/>
      <c r="H28" s="217"/>
      <c r="I28" s="218"/>
      <c r="J28" s="220"/>
    </row>
    <row r="29" spans="1:19" ht="13.8" thickTop="1" x14ac:dyDescent="0.25">
      <c r="A29" s="207" t="s">
        <v>41</v>
      </c>
      <c r="B29" s="207"/>
      <c r="C29" s="207"/>
      <c r="D29" s="44"/>
      <c r="E29" s="45"/>
      <c r="F29" s="46"/>
      <c r="G29" s="46"/>
      <c r="H29" s="46"/>
    </row>
    <row r="30" spans="1:19" x14ac:dyDescent="0.25">
      <c r="A30" s="208" t="s">
        <v>45</v>
      </c>
      <c r="B30" s="208"/>
      <c r="C30" s="208"/>
      <c r="D30" s="47"/>
      <c r="E30" s="208" t="s">
        <v>44</v>
      </c>
      <c r="F30" s="208"/>
      <c r="G30" s="208"/>
      <c r="H30" s="47"/>
    </row>
    <row r="31" spans="1:19" x14ac:dyDescent="0.25">
      <c r="A31" s="208" t="s">
        <v>109</v>
      </c>
      <c r="B31" s="208"/>
      <c r="C31" s="208"/>
      <c r="D31" s="47"/>
      <c r="E31" s="208" t="s">
        <v>43</v>
      </c>
      <c r="F31" s="208"/>
      <c r="G31" s="208"/>
      <c r="H31" s="47"/>
      <c r="I31" s="27"/>
      <c r="J31" s="22"/>
    </row>
    <row r="32" spans="1:19" x14ac:dyDescent="0.25">
      <c r="A32" s="208" t="s">
        <v>42</v>
      </c>
      <c r="B32" s="208"/>
      <c r="C32" s="208"/>
      <c r="D32" s="47"/>
      <c r="E32" s="208"/>
      <c r="F32" s="208"/>
      <c r="G32" s="208"/>
      <c r="H32" s="47"/>
    </row>
    <row r="33" spans="1:14" x14ac:dyDescent="0.25">
      <c r="A33" s="206"/>
      <c r="B33" s="206"/>
      <c r="C33" s="206"/>
      <c r="D33" s="47"/>
      <c r="E33" s="48"/>
      <c r="F33" s="48"/>
      <c r="G33" s="48"/>
      <c r="H33" s="49">
        <v>1840</v>
      </c>
      <c r="L33" s="27"/>
    </row>
    <row r="34" spans="1:14" x14ac:dyDescent="0.25">
      <c r="L34" s="27"/>
    </row>
    <row r="35" spans="1:14" x14ac:dyDescent="0.25">
      <c r="J35" s="27"/>
    </row>
    <row r="36" spans="1:14" x14ac:dyDescent="0.25">
      <c r="D36" s="22"/>
      <c r="K36" s="27"/>
    </row>
    <row r="37" spans="1:14" x14ac:dyDescent="0.25">
      <c r="J37" s="27"/>
      <c r="N37" s="27"/>
    </row>
    <row r="38" spans="1:14" x14ac:dyDescent="0.25">
      <c r="N38" s="27"/>
    </row>
  </sheetData>
  <mergeCells count="35">
    <mergeCell ref="A33:C33"/>
    <mergeCell ref="A29:C29"/>
    <mergeCell ref="A30:C30"/>
    <mergeCell ref="E30:G30"/>
    <mergeCell ref="A31:C31"/>
    <mergeCell ref="E31:G31"/>
    <mergeCell ref="A32:C32"/>
    <mergeCell ref="E32:G32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H110"/>
  <sheetViews>
    <sheetView view="pageBreakPreview" topLeftCell="A19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69" customWidth="1"/>
    <col min="2" max="2" width="9" style="69" customWidth="1"/>
    <col min="3" max="3" width="14.88671875" style="69" customWidth="1"/>
    <col min="4" max="4" width="22.33203125" style="69" customWidth="1"/>
    <col min="5" max="5" width="15.5546875" style="69" customWidth="1"/>
    <col min="6" max="6" width="11.44140625" style="69" customWidth="1"/>
    <col min="7" max="8" width="10.109375" style="69" customWidth="1"/>
    <col min="9" max="16384" width="9.109375" style="69"/>
  </cols>
  <sheetData>
    <row r="1" spans="1:8" ht="15.75" customHeight="1" x14ac:dyDescent="0.25">
      <c r="A1" s="251" t="s">
        <v>0</v>
      </c>
      <c r="B1" s="251"/>
      <c r="C1" s="251"/>
      <c r="D1" s="251"/>
      <c r="E1" s="251"/>
      <c r="F1" s="251"/>
      <c r="G1" s="251"/>
      <c r="H1" s="251"/>
    </row>
    <row r="2" spans="1:8" ht="15.75" customHeight="1" x14ac:dyDescent="0.25">
      <c r="A2" s="251"/>
      <c r="B2" s="251"/>
      <c r="C2" s="251"/>
      <c r="D2" s="251"/>
      <c r="E2" s="251"/>
      <c r="F2" s="251"/>
      <c r="G2" s="251"/>
      <c r="H2" s="251"/>
    </row>
    <row r="3" spans="1:8" ht="12.75" customHeight="1" x14ac:dyDescent="0.25">
      <c r="A3" s="252" t="s">
        <v>48</v>
      </c>
      <c r="B3" s="252"/>
      <c r="C3" s="252"/>
      <c r="D3" s="252"/>
      <c r="E3" s="252"/>
      <c r="F3" s="252"/>
      <c r="G3" s="252"/>
      <c r="H3" s="252"/>
    </row>
    <row r="4" spans="1:8" ht="12.75" customHeight="1" x14ac:dyDescent="0.25">
      <c r="A4" s="252"/>
      <c r="B4" s="252"/>
      <c r="C4" s="252"/>
      <c r="D4" s="252"/>
      <c r="E4" s="252"/>
      <c r="F4" s="252"/>
      <c r="G4" s="252"/>
      <c r="H4" s="252"/>
    </row>
    <row r="5" spans="1:8" ht="15" customHeight="1" x14ac:dyDescent="0.25">
      <c r="A5" s="317" t="s">
        <v>49</v>
      </c>
      <c r="B5" s="317"/>
      <c r="C5" s="317"/>
      <c r="D5" s="317"/>
      <c r="E5" s="317"/>
      <c r="F5" s="317"/>
      <c r="G5" s="317"/>
      <c r="H5" s="317"/>
    </row>
    <row r="6" spans="1:8" ht="17.399999999999999" customHeight="1" x14ac:dyDescent="0.25">
      <c r="A6" s="253" t="s">
        <v>133</v>
      </c>
      <c r="B6" s="254"/>
      <c r="C6" s="254"/>
      <c r="D6" s="254"/>
      <c r="E6" s="254"/>
      <c r="F6" s="254"/>
      <c r="G6" s="254"/>
      <c r="H6" s="254"/>
    </row>
    <row r="7" spans="1:8" ht="17.399999999999999" customHeight="1" x14ac:dyDescent="0.25">
      <c r="A7" s="255"/>
      <c r="B7" s="256"/>
      <c r="C7" s="256"/>
      <c r="D7" s="256"/>
      <c r="E7" s="256"/>
      <c r="F7" s="256"/>
      <c r="G7" s="256"/>
      <c r="H7" s="256"/>
    </row>
    <row r="8" spans="1:8" ht="15" customHeight="1" x14ac:dyDescent="0.4">
      <c r="A8" s="70"/>
      <c r="B8" s="70"/>
      <c r="C8" s="70"/>
      <c r="D8" s="70"/>
      <c r="E8" s="70"/>
      <c r="F8" s="70"/>
      <c r="G8" s="257" t="s">
        <v>157</v>
      </c>
      <c r="H8" s="258"/>
    </row>
    <row r="9" spans="1:8" ht="15" customHeight="1" x14ac:dyDescent="0.25">
      <c r="A9" s="259" t="s">
        <v>50</v>
      </c>
      <c r="B9" s="261" t="s">
        <v>51</v>
      </c>
      <c r="C9" s="261" t="s">
        <v>52</v>
      </c>
      <c r="D9" s="261" t="s">
        <v>53</v>
      </c>
      <c r="E9" s="72" t="s">
        <v>54</v>
      </c>
      <c r="F9" s="261" t="s">
        <v>55</v>
      </c>
      <c r="G9" s="72" t="s">
        <v>56</v>
      </c>
      <c r="H9" s="72" t="s">
        <v>57</v>
      </c>
    </row>
    <row r="10" spans="1:8" ht="15" customHeight="1" x14ac:dyDescent="0.25">
      <c r="A10" s="260"/>
      <c r="B10" s="261"/>
      <c r="C10" s="261"/>
      <c r="D10" s="261"/>
      <c r="E10" s="73" t="s">
        <v>58</v>
      </c>
      <c r="F10" s="261"/>
      <c r="G10" s="73" t="s">
        <v>59</v>
      </c>
      <c r="H10" s="73" t="s">
        <v>59</v>
      </c>
    </row>
    <row r="11" spans="1:8" ht="15" customHeight="1" x14ac:dyDescent="0.25">
      <c r="A11" s="74" t="s">
        <v>159</v>
      </c>
      <c r="B11" s="75">
        <f>'A 3100 '!F12</f>
        <v>12580</v>
      </c>
      <c r="C11" s="75" t="s">
        <v>60</v>
      </c>
      <c r="D11" s="76" t="s">
        <v>61</v>
      </c>
      <c r="E11" s="76"/>
      <c r="F11" s="76" t="s">
        <v>62</v>
      </c>
      <c r="G11" s="77"/>
      <c r="H11" s="77"/>
    </row>
    <row r="12" spans="1:8" ht="15" customHeight="1" x14ac:dyDescent="0.25">
      <c r="A12" s="50" t="s">
        <v>160</v>
      </c>
      <c r="B12" s="76"/>
      <c r="C12" s="75"/>
      <c r="D12" s="76"/>
      <c r="E12" s="76"/>
      <c r="F12" s="79"/>
      <c r="G12" s="78"/>
      <c r="H12" s="78"/>
    </row>
    <row r="13" spans="1:8" ht="15" customHeight="1" x14ac:dyDescent="0.25">
      <c r="A13" s="74"/>
      <c r="B13" s="76"/>
      <c r="C13" s="75"/>
      <c r="D13" s="76"/>
      <c r="E13" s="76"/>
      <c r="F13" s="76"/>
      <c r="G13" s="78"/>
      <c r="H13" s="78"/>
    </row>
    <row r="14" spans="1:8" ht="15" customHeight="1" x14ac:dyDescent="0.25">
      <c r="A14" s="35" t="s">
        <v>47</v>
      </c>
      <c r="B14" s="76">
        <f>'A 3100 '!G19</f>
        <v>720</v>
      </c>
      <c r="C14" s="75" t="s">
        <v>161</v>
      </c>
      <c r="D14" s="76" t="s">
        <v>64</v>
      </c>
      <c r="E14" s="79"/>
      <c r="F14" s="79" t="s">
        <v>66</v>
      </c>
      <c r="G14" s="80"/>
      <c r="H14" s="80"/>
    </row>
    <row r="15" spans="1:8" ht="15" customHeight="1" x14ac:dyDescent="0.25">
      <c r="A15" s="35"/>
      <c r="B15" s="75"/>
      <c r="C15" s="75"/>
      <c r="D15" s="76"/>
      <c r="E15" s="79"/>
      <c r="F15" s="79"/>
      <c r="G15" s="80"/>
      <c r="H15" s="80"/>
    </row>
    <row r="16" spans="1:8" ht="15" customHeight="1" x14ac:dyDescent="0.25">
      <c r="A16" s="35" t="s">
        <v>312</v>
      </c>
      <c r="B16" s="182">
        <f>'A 3100 '!I17</f>
        <v>320</v>
      </c>
      <c r="C16" s="182" t="s">
        <v>313</v>
      </c>
      <c r="D16" s="76" t="s">
        <v>64</v>
      </c>
      <c r="E16" s="79"/>
      <c r="F16" s="79" t="s">
        <v>66</v>
      </c>
      <c r="G16" s="80"/>
      <c r="H16" s="80"/>
    </row>
    <row r="17" spans="1:8" ht="15" customHeight="1" x14ac:dyDescent="0.25">
      <c r="A17" s="35"/>
      <c r="B17" s="182"/>
      <c r="C17" s="182"/>
      <c r="D17" s="76"/>
      <c r="E17" s="79"/>
      <c r="F17" s="79"/>
      <c r="G17" s="80"/>
      <c r="H17" s="80"/>
    </row>
    <row r="18" spans="1:8" ht="15" customHeight="1" x14ac:dyDescent="0.25">
      <c r="A18" s="35" t="s">
        <v>314</v>
      </c>
      <c r="B18" s="182">
        <f>'A 3100 '!E18</f>
        <v>40</v>
      </c>
      <c r="C18" s="182" t="s">
        <v>68</v>
      </c>
      <c r="D18" s="76" t="s">
        <v>64</v>
      </c>
      <c r="E18" s="79"/>
      <c r="F18" s="79" t="s">
        <v>66</v>
      </c>
      <c r="G18" s="80"/>
      <c r="H18" s="80"/>
    </row>
    <row r="19" spans="1:8" ht="15" customHeight="1" x14ac:dyDescent="0.25">
      <c r="A19" s="35"/>
      <c r="B19" s="182"/>
      <c r="C19" s="182"/>
      <c r="D19" s="76"/>
      <c r="E19" s="79"/>
      <c r="F19" s="79"/>
      <c r="G19" s="80"/>
      <c r="H19" s="80"/>
    </row>
    <row r="20" spans="1:8" ht="15" customHeight="1" x14ac:dyDescent="0.25">
      <c r="A20" s="35" t="s">
        <v>315</v>
      </c>
      <c r="B20" s="182">
        <f>'A 3100 '!F20</f>
        <v>2735</v>
      </c>
      <c r="C20" s="182" t="s">
        <v>308</v>
      </c>
      <c r="D20" s="76" t="s">
        <v>64</v>
      </c>
      <c r="E20" s="79"/>
      <c r="F20" s="79" t="s">
        <v>317</v>
      </c>
      <c r="G20" s="80"/>
      <c r="H20" s="80"/>
    </row>
    <row r="21" spans="1:8" ht="15" customHeight="1" x14ac:dyDescent="0.25">
      <c r="A21" s="35"/>
      <c r="B21" s="182">
        <f>'A 3100 '!I20</f>
        <v>1825</v>
      </c>
      <c r="C21" s="182" t="s">
        <v>25</v>
      </c>
      <c r="D21" s="76" t="s">
        <v>64</v>
      </c>
      <c r="E21" s="79"/>
      <c r="F21" s="79" t="s">
        <v>317</v>
      </c>
      <c r="G21" s="80"/>
      <c r="H21" s="80"/>
    </row>
    <row r="22" spans="1:8" ht="15" customHeight="1" x14ac:dyDescent="0.25">
      <c r="A22" s="35"/>
      <c r="B22" s="182"/>
      <c r="C22" s="182"/>
      <c r="D22" s="76"/>
      <c r="E22" s="79"/>
      <c r="F22" s="79"/>
      <c r="G22" s="80"/>
      <c r="H22" s="80"/>
    </row>
    <row r="23" spans="1:8" ht="15" customHeight="1" x14ac:dyDescent="0.25">
      <c r="A23" s="35" t="s">
        <v>77</v>
      </c>
      <c r="B23" s="75">
        <f>'A 3100 '!D21</f>
        <v>2700</v>
      </c>
      <c r="C23" s="75" t="s">
        <v>20</v>
      </c>
      <c r="D23" s="76" t="s">
        <v>64</v>
      </c>
      <c r="E23" s="79"/>
      <c r="F23" s="79" t="s">
        <v>66</v>
      </c>
      <c r="G23" s="81"/>
      <c r="H23" s="81"/>
    </row>
    <row r="24" spans="1:8" ht="15" customHeight="1" x14ac:dyDescent="0.25">
      <c r="A24" s="35"/>
      <c r="B24" s="75"/>
      <c r="C24" s="75"/>
      <c r="D24" s="76"/>
      <c r="E24" s="79"/>
      <c r="F24" s="79"/>
      <c r="G24" s="81"/>
      <c r="H24" s="81"/>
    </row>
    <row r="25" spans="1:8" ht="15" customHeight="1" x14ac:dyDescent="0.25">
      <c r="A25" s="35" t="s">
        <v>78</v>
      </c>
      <c r="B25" s="75">
        <f>'A 3100 '!D22</f>
        <v>2665</v>
      </c>
      <c r="C25" s="75" t="s">
        <v>20</v>
      </c>
      <c r="D25" s="76" t="s">
        <v>64</v>
      </c>
      <c r="E25" s="79"/>
      <c r="F25" s="79" t="s">
        <v>66</v>
      </c>
      <c r="G25" s="77"/>
      <c r="H25" s="77"/>
    </row>
    <row r="26" spans="1:8" ht="15" customHeight="1" x14ac:dyDescent="0.25">
      <c r="A26" s="35"/>
      <c r="B26" s="75">
        <f>'A 3100 '!G22</f>
        <v>1000</v>
      </c>
      <c r="C26" s="75" t="s">
        <v>161</v>
      </c>
      <c r="D26" s="76" t="s">
        <v>64</v>
      </c>
      <c r="E26" s="79"/>
      <c r="F26" s="79" t="s">
        <v>66</v>
      </c>
      <c r="G26" s="77"/>
      <c r="H26" s="77"/>
    </row>
    <row r="27" spans="1:8" ht="15" customHeight="1" x14ac:dyDescent="0.25">
      <c r="A27" s="35"/>
      <c r="B27" s="75"/>
      <c r="C27" s="75"/>
      <c r="D27" s="76"/>
      <c r="E27" s="79"/>
      <c r="F27" s="79"/>
      <c r="G27" s="77"/>
      <c r="H27" s="77"/>
    </row>
    <row r="28" spans="1:8" ht="15" customHeight="1" x14ac:dyDescent="0.25">
      <c r="A28" s="35" t="s">
        <v>34</v>
      </c>
      <c r="B28" s="76">
        <f>'A 3100 '!D23</f>
        <v>207655</v>
      </c>
      <c r="C28" s="75" t="s">
        <v>20</v>
      </c>
      <c r="D28" s="76" t="s">
        <v>64</v>
      </c>
      <c r="E28" s="79"/>
      <c r="F28" s="79" t="s">
        <v>311</v>
      </c>
      <c r="G28" s="77"/>
      <c r="H28" s="77"/>
    </row>
    <row r="29" spans="1:8" ht="15" customHeight="1" x14ac:dyDescent="0.25">
      <c r="A29" s="35"/>
      <c r="B29" s="76"/>
      <c r="C29" s="75"/>
      <c r="D29" s="76"/>
      <c r="E29" s="79"/>
      <c r="F29" s="79"/>
      <c r="G29" s="77"/>
      <c r="H29" s="77"/>
    </row>
    <row r="30" spans="1:8" ht="15" customHeight="1" x14ac:dyDescent="0.25">
      <c r="A30" s="35" t="s">
        <v>65</v>
      </c>
      <c r="B30" s="76">
        <f>'A 3100 '!D24</f>
        <v>14725</v>
      </c>
      <c r="C30" s="75" t="s">
        <v>20</v>
      </c>
      <c r="D30" s="76" t="s">
        <v>64</v>
      </c>
      <c r="E30" s="79"/>
      <c r="F30" s="79" t="s">
        <v>66</v>
      </c>
      <c r="G30" s="77"/>
      <c r="H30" s="77"/>
    </row>
    <row r="31" spans="1:8" ht="15" customHeight="1" x14ac:dyDescent="0.25">
      <c r="A31" s="35"/>
      <c r="B31" s="76"/>
      <c r="C31" s="75"/>
      <c r="D31" s="76"/>
      <c r="E31" s="79"/>
      <c r="F31" s="79"/>
      <c r="G31" s="77"/>
      <c r="H31" s="77"/>
    </row>
    <row r="32" spans="1:8" ht="15" customHeight="1" x14ac:dyDescent="0.25">
      <c r="A32" s="35" t="s">
        <v>80</v>
      </c>
      <c r="B32" s="76">
        <f>'A 3100 '!D25</f>
        <v>150</v>
      </c>
      <c r="C32" s="75" t="s">
        <v>20</v>
      </c>
      <c r="D32" s="76" t="s">
        <v>64</v>
      </c>
      <c r="E32" s="79"/>
      <c r="F32" s="79" t="s">
        <v>66</v>
      </c>
      <c r="G32" s="77"/>
      <c r="H32" s="77"/>
    </row>
    <row r="33" spans="1:8" ht="15" customHeight="1" x14ac:dyDescent="0.25">
      <c r="A33" s="35"/>
      <c r="B33" s="76">
        <f>'A 3100 '!E25</f>
        <v>990</v>
      </c>
      <c r="C33" s="75" t="s">
        <v>68</v>
      </c>
      <c r="D33" s="76" t="s">
        <v>64</v>
      </c>
      <c r="E33" s="79"/>
      <c r="F33" s="79" t="s">
        <v>66</v>
      </c>
      <c r="G33" s="77"/>
      <c r="H33" s="77"/>
    </row>
    <row r="34" spans="1:8" ht="15" customHeight="1" x14ac:dyDescent="0.25">
      <c r="A34" s="35"/>
      <c r="B34" s="76"/>
      <c r="C34" s="75"/>
      <c r="D34" s="76"/>
      <c r="E34" s="79"/>
      <c r="F34" s="79"/>
      <c r="G34" s="77"/>
      <c r="H34" s="77"/>
    </row>
    <row r="35" spans="1:8" ht="15" customHeight="1" x14ac:dyDescent="0.25">
      <c r="A35" s="35" t="s">
        <v>114</v>
      </c>
      <c r="B35" s="76">
        <f>'A 3100 '!D26</f>
        <v>9490</v>
      </c>
      <c r="C35" s="75" t="s">
        <v>20</v>
      </c>
      <c r="D35" s="76" t="s">
        <v>64</v>
      </c>
      <c r="E35" s="79"/>
      <c r="F35" s="79" t="s">
        <v>66</v>
      </c>
      <c r="G35" s="80"/>
      <c r="H35" s="80"/>
    </row>
    <row r="36" spans="1:8" ht="15" customHeight="1" x14ac:dyDescent="0.25">
      <c r="A36" s="35"/>
      <c r="B36" s="76"/>
      <c r="C36" s="75"/>
      <c r="D36" s="76"/>
      <c r="E36" s="79"/>
      <c r="F36" s="79"/>
      <c r="G36" s="80"/>
      <c r="H36" s="80"/>
    </row>
    <row r="37" spans="1:8" ht="15" customHeight="1" x14ac:dyDescent="0.25">
      <c r="A37" s="35" t="s">
        <v>108</v>
      </c>
      <c r="B37" s="76">
        <f>'A 3100 '!D27</f>
        <v>225</v>
      </c>
      <c r="C37" s="75" t="s">
        <v>20</v>
      </c>
      <c r="D37" s="76" t="s">
        <v>64</v>
      </c>
      <c r="E37" s="79"/>
      <c r="F37" s="79" t="s">
        <v>66</v>
      </c>
      <c r="G37" s="77"/>
      <c r="H37" s="77"/>
    </row>
    <row r="38" spans="1:8" ht="15" customHeight="1" x14ac:dyDescent="0.25">
      <c r="A38" s="35"/>
      <c r="B38" s="76"/>
      <c r="C38" s="75"/>
      <c r="D38" s="76"/>
      <c r="E38" s="79"/>
      <c r="F38" s="79"/>
      <c r="G38" s="77"/>
      <c r="H38" s="77"/>
    </row>
    <row r="39" spans="1:8" ht="15" customHeight="1" x14ac:dyDescent="0.25">
      <c r="A39" s="35" t="s">
        <v>36</v>
      </c>
      <c r="B39" s="76">
        <f>'A 3100 '!D28</f>
        <v>2330</v>
      </c>
      <c r="C39" s="75" t="s">
        <v>20</v>
      </c>
      <c r="D39" s="76" t="s">
        <v>64</v>
      </c>
      <c r="E39" s="79"/>
      <c r="F39" s="79" t="s">
        <v>66</v>
      </c>
      <c r="G39" s="80"/>
      <c r="H39" s="80"/>
    </row>
    <row r="40" spans="1:8" ht="15" customHeight="1" x14ac:dyDescent="0.25">
      <c r="A40" s="35"/>
      <c r="B40" s="76"/>
      <c r="C40" s="75"/>
      <c r="D40" s="76"/>
      <c r="E40" s="79"/>
      <c r="F40" s="79"/>
      <c r="G40" s="80"/>
      <c r="H40" s="80"/>
    </row>
    <row r="41" spans="1:8" ht="15" customHeight="1" x14ac:dyDescent="0.25">
      <c r="A41" s="35" t="s">
        <v>126</v>
      </c>
      <c r="B41" s="76">
        <f>'A 3100 '!E29</f>
        <v>2725</v>
      </c>
      <c r="C41" s="75" t="s">
        <v>68</v>
      </c>
      <c r="D41" s="76" t="s">
        <v>163</v>
      </c>
      <c r="E41" s="79"/>
      <c r="F41" s="79" t="s">
        <v>66</v>
      </c>
      <c r="G41" s="80"/>
      <c r="H41" s="80"/>
    </row>
    <row r="42" spans="1:8" ht="15" customHeight="1" x14ac:dyDescent="0.25">
      <c r="A42" s="35"/>
      <c r="B42" s="76"/>
      <c r="C42" s="75"/>
      <c r="D42" s="76"/>
      <c r="E42" s="79"/>
      <c r="F42" s="79"/>
      <c r="G42" s="80"/>
      <c r="H42" s="80"/>
    </row>
    <row r="43" spans="1:8" ht="15" customHeight="1" x14ac:dyDescent="0.25">
      <c r="A43" s="35" t="s">
        <v>81</v>
      </c>
      <c r="B43" s="76">
        <f>'A 3100 '!E30</f>
        <v>120</v>
      </c>
      <c r="C43" s="75" t="s">
        <v>68</v>
      </c>
      <c r="D43" s="76" t="s">
        <v>163</v>
      </c>
      <c r="E43" s="79"/>
      <c r="F43" s="79" t="s">
        <v>66</v>
      </c>
      <c r="G43" s="82"/>
      <c r="H43" s="82"/>
    </row>
    <row r="44" spans="1:8" ht="15" customHeight="1" x14ac:dyDescent="0.25">
      <c r="A44" s="35"/>
      <c r="B44" s="76"/>
      <c r="C44" s="75"/>
      <c r="D44" s="76"/>
      <c r="E44" s="79"/>
      <c r="F44" s="79"/>
      <c r="G44" s="82"/>
      <c r="H44" s="82"/>
    </row>
    <row r="45" spans="1:8" ht="15" customHeight="1" x14ac:dyDescent="0.25">
      <c r="A45" s="35" t="s">
        <v>137</v>
      </c>
      <c r="B45" s="76">
        <f>'A 3100 '!D31</f>
        <v>2700</v>
      </c>
      <c r="C45" s="75" t="s">
        <v>20</v>
      </c>
      <c r="D45" s="76" t="s">
        <v>64</v>
      </c>
      <c r="E45" s="79"/>
      <c r="F45" s="79" t="s">
        <v>66</v>
      </c>
      <c r="G45" s="80"/>
      <c r="H45" s="80"/>
    </row>
    <row r="46" spans="1:8" ht="15" customHeight="1" x14ac:dyDescent="0.25">
      <c r="A46" s="35"/>
      <c r="B46" s="76">
        <f>'A 3100 '!E31</f>
        <v>360</v>
      </c>
      <c r="C46" s="75" t="s">
        <v>68</v>
      </c>
      <c r="D46" s="76" t="s">
        <v>64</v>
      </c>
      <c r="E46" s="79"/>
      <c r="F46" s="79" t="s">
        <v>66</v>
      </c>
      <c r="G46" s="80"/>
      <c r="H46" s="80"/>
    </row>
    <row r="47" spans="1:8" ht="15" customHeight="1" x14ac:dyDescent="0.25">
      <c r="A47" s="35"/>
      <c r="B47" s="76"/>
      <c r="C47" s="75"/>
      <c r="D47" s="76"/>
      <c r="E47" s="79"/>
      <c r="F47" s="79"/>
      <c r="G47" s="80"/>
      <c r="H47" s="80"/>
    </row>
    <row r="48" spans="1:8" ht="15" customHeight="1" x14ac:dyDescent="0.25">
      <c r="A48" s="35" t="s">
        <v>118</v>
      </c>
      <c r="B48" s="76">
        <f>'A 3100 '!D32</f>
        <v>1825</v>
      </c>
      <c r="C48" s="75" t="s">
        <v>20</v>
      </c>
      <c r="D48" s="76" t="s">
        <v>64</v>
      </c>
      <c r="E48" s="79"/>
      <c r="F48" s="79" t="s">
        <v>66</v>
      </c>
      <c r="G48" s="80"/>
      <c r="H48" s="80"/>
    </row>
    <row r="49" spans="1:8" ht="15" customHeight="1" x14ac:dyDescent="0.25">
      <c r="A49" s="35"/>
      <c r="B49" s="76"/>
      <c r="C49" s="75"/>
      <c r="D49" s="76"/>
      <c r="E49" s="79"/>
      <c r="F49" s="79"/>
      <c r="G49" s="80"/>
      <c r="H49" s="80"/>
    </row>
    <row r="50" spans="1:8" ht="15" customHeight="1" x14ac:dyDescent="0.25">
      <c r="A50" s="35" t="s">
        <v>35</v>
      </c>
      <c r="B50" s="76">
        <f>'A 3100 '!D33</f>
        <v>150</v>
      </c>
      <c r="C50" s="75" t="s">
        <v>20</v>
      </c>
      <c r="D50" s="76" t="s">
        <v>163</v>
      </c>
      <c r="E50" s="79"/>
      <c r="F50" s="79" t="s">
        <v>66</v>
      </c>
      <c r="G50" s="77"/>
      <c r="H50" s="77"/>
    </row>
    <row r="51" spans="1:8" ht="15" customHeight="1" x14ac:dyDescent="0.25">
      <c r="A51" s="35"/>
      <c r="B51" s="76">
        <f>'A 3100 '!E33</f>
        <v>610</v>
      </c>
      <c r="C51" s="75" t="s">
        <v>68</v>
      </c>
      <c r="D51" s="76" t="s">
        <v>163</v>
      </c>
      <c r="E51" s="79"/>
      <c r="F51" s="79" t="s">
        <v>66</v>
      </c>
      <c r="G51" s="77"/>
      <c r="H51" s="77"/>
    </row>
    <row r="52" spans="1:8" ht="15" customHeight="1" x14ac:dyDescent="0.25">
      <c r="A52" s="35"/>
      <c r="B52" s="76"/>
      <c r="C52" s="75"/>
      <c r="D52" s="76"/>
      <c r="E52" s="79"/>
      <c r="F52" s="79"/>
      <c r="G52" s="77"/>
      <c r="H52" s="77"/>
    </row>
    <row r="53" spans="1:8" ht="15" customHeight="1" x14ac:dyDescent="0.25">
      <c r="A53" s="35" t="s">
        <v>138</v>
      </c>
      <c r="B53" s="76">
        <f>'A 3100 '!D34</f>
        <v>2200</v>
      </c>
      <c r="C53" s="75" t="s">
        <v>20</v>
      </c>
      <c r="D53" s="76" t="s">
        <v>64</v>
      </c>
      <c r="E53" s="79"/>
      <c r="F53" s="79" t="s">
        <v>318</v>
      </c>
      <c r="G53" s="77"/>
      <c r="H53" s="77"/>
    </row>
    <row r="54" spans="1:8" ht="15" customHeight="1" x14ac:dyDescent="0.25">
      <c r="A54" s="35"/>
      <c r="B54" s="76"/>
      <c r="C54" s="75"/>
      <c r="D54" s="76"/>
      <c r="E54" s="79"/>
      <c r="F54" s="79"/>
      <c r="G54" s="77"/>
      <c r="H54" s="77"/>
    </row>
    <row r="55" spans="1:8" ht="15" customHeight="1" x14ac:dyDescent="0.25">
      <c r="A55" s="35" t="s">
        <v>82</v>
      </c>
      <c r="B55" s="76">
        <f>'A 3100 '!D35</f>
        <v>900</v>
      </c>
      <c r="C55" s="75" t="s">
        <v>20</v>
      </c>
      <c r="D55" s="76" t="s">
        <v>64</v>
      </c>
      <c r="E55" s="79"/>
      <c r="F55" s="79" t="s">
        <v>66</v>
      </c>
      <c r="G55" s="77"/>
      <c r="H55" s="77"/>
    </row>
    <row r="56" spans="1:8" ht="15" customHeight="1" x14ac:dyDescent="0.25">
      <c r="A56" s="35"/>
      <c r="B56" s="76"/>
      <c r="C56" s="75"/>
      <c r="D56" s="76"/>
      <c r="E56" s="79"/>
      <c r="F56" s="79"/>
      <c r="G56" s="77"/>
      <c r="H56" s="77"/>
    </row>
    <row r="57" spans="1:8" ht="15" customHeight="1" x14ac:dyDescent="0.25">
      <c r="A57" s="35" t="s">
        <v>83</v>
      </c>
      <c r="B57" s="76">
        <f>'A 3100 '!D36</f>
        <v>2550</v>
      </c>
      <c r="C57" s="75" t="s">
        <v>20</v>
      </c>
      <c r="D57" s="76" t="s">
        <v>64</v>
      </c>
      <c r="E57" s="79"/>
      <c r="F57" s="79" t="s">
        <v>66</v>
      </c>
      <c r="G57" s="80"/>
      <c r="H57" s="80"/>
    </row>
    <row r="58" spans="1:8" ht="15" customHeight="1" x14ac:dyDescent="0.25">
      <c r="A58" s="35"/>
      <c r="B58" s="76"/>
      <c r="C58" s="75"/>
      <c r="D58" s="76"/>
      <c r="E58" s="79"/>
      <c r="F58" s="79"/>
      <c r="G58" s="80"/>
      <c r="H58" s="80"/>
    </row>
    <row r="59" spans="1:8" ht="15" customHeight="1" x14ac:dyDescent="0.25">
      <c r="A59" s="35" t="s">
        <v>33</v>
      </c>
      <c r="B59" s="76">
        <f>'A 3100 '!D37</f>
        <v>76155</v>
      </c>
      <c r="C59" s="75" t="s">
        <v>20</v>
      </c>
      <c r="D59" s="76" t="s">
        <v>64</v>
      </c>
      <c r="E59" s="79"/>
      <c r="F59" s="76" t="s">
        <v>62</v>
      </c>
      <c r="G59" s="77"/>
      <c r="H59" s="77"/>
    </row>
    <row r="60" spans="1:8" ht="15" customHeight="1" x14ac:dyDescent="0.25">
      <c r="A60" s="35"/>
      <c r="B60" s="76">
        <f>'A 3100 '!E37</f>
        <v>120</v>
      </c>
      <c r="C60" s="75" t="s">
        <v>68</v>
      </c>
      <c r="D60" s="76" t="s">
        <v>64</v>
      </c>
      <c r="E60" s="79"/>
      <c r="F60" s="76" t="s">
        <v>62</v>
      </c>
      <c r="G60" s="77"/>
      <c r="H60" s="77"/>
    </row>
    <row r="61" spans="1:8" ht="15" customHeight="1" x14ac:dyDescent="0.25">
      <c r="A61" s="35"/>
      <c r="B61" s="76">
        <f>'A 3100 '!$G$37</f>
        <v>1800</v>
      </c>
      <c r="C61" s="75" t="s">
        <v>161</v>
      </c>
      <c r="D61" s="76" t="s">
        <v>64</v>
      </c>
      <c r="E61" s="79"/>
      <c r="F61" s="76" t="s">
        <v>62</v>
      </c>
      <c r="G61" s="77"/>
      <c r="H61" s="77"/>
    </row>
    <row r="62" spans="1:8" ht="15" customHeight="1" x14ac:dyDescent="0.25">
      <c r="A62" s="35"/>
      <c r="B62" s="76">
        <f>'A 3100 '!H37</f>
        <v>1125</v>
      </c>
      <c r="C62" s="75" t="s">
        <v>23</v>
      </c>
      <c r="D62" s="76" t="s">
        <v>64</v>
      </c>
      <c r="E62" s="79"/>
      <c r="F62" s="76" t="s">
        <v>62</v>
      </c>
      <c r="G62" s="77"/>
      <c r="H62" s="77"/>
    </row>
    <row r="63" spans="1:8" ht="15" customHeight="1" x14ac:dyDescent="0.25">
      <c r="A63" s="35"/>
      <c r="B63" s="76">
        <f>'A 3100 '!I37</f>
        <v>720</v>
      </c>
      <c r="C63" s="75" t="s">
        <v>25</v>
      </c>
      <c r="D63" s="76" t="s">
        <v>64</v>
      </c>
      <c r="E63" s="79"/>
      <c r="F63" s="76" t="s">
        <v>62</v>
      </c>
      <c r="G63" s="77"/>
      <c r="H63" s="77"/>
    </row>
    <row r="64" spans="1:8" ht="15" customHeight="1" x14ac:dyDescent="0.25">
      <c r="A64" s="35"/>
      <c r="B64" s="76"/>
      <c r="C64" s="75"/>
      <c r="D64" s="76"/>
      <c r="E64" s="79"/>
      <c r="F64" s="79"/>
      <c r="G64" s="77"/>
      <c r="H64" s="77"/>
    </row>
    <row r="65" spans="1:8" ht="15" customHeight="1" x14ac:dyDescent="0.25">
      <c r="A65" s="35" t="s">
        <v>136</v>
      </c>
      <c r="B65" s="76">
        <f>'A 3100 '!E38</f>
        <v>4560</v>
      </c>
      <c r="C65" s="75" t="s">
        <v>68</v>
      </c>
      <c r="D65" s="76" t="s">
        <v>163</v>
      </c>
      <c r="E65" s="79"/>
      <c r="F65" s="79" t="s">
        <v>66</v>
      </c>
      <c r="G65" s="77"/>
      <c r="H65" s="77"/>
    </row>
    <row r="66" spans="1:8" ht="15" customHeight="1" x14ac:dyDescent="0.25">
      <c r="A66" s="35"/>
      <c r="B66" s="76"/>
      <c r="C66" s="75"/>
      <c r="D66" s="76"/>
      <c r="E66" s="79"/>
      <c r="F66" s="79"/>
      <c r="G66" s="77"/>
      <c r="H66" s="77"/>
    </row>
    <row r="67" spans="1:8" ht="15" customHeight="1" x14ac:dyDescent="0.25">
      <c r="A67" s="35" t="s">
        <v>37</v>
      </c>
      <c r="B67" s="76">
        <f>'A 3100 '!E39</f>
        <v>1225</v>
      </c>
      <c r="C67" s="75" t="s">
        <v>68</v>
      </c>
      <c r="D67" s="76" t="s">
        <v>64</v>
      </c>
      <c r="E67" s="79"/>
      <c r="F67" s="79" t="s">
        <v>311</v>
      </c>
      <c r="G67" s="77"/>
      <c r="H67" s="77"/>
    </row>
    <row r="68" spans="1:8" ht="15" customHeight="1" x14ac:dyDescent="0.25">
      <c r="A68" s="35"/>
      <c r="B68" s="76"/>
      <c r="C68" s="75"/>
      <c r="D68" s="76"/>
      <c r="E68" s="79"/>
      <c r="F68" s="79"/>
      <c r="G68" s="77"/>
      <c r="H68" s="77"/>
    </row>
    <row r="69" spans="1:8" ht="15" customHeight="1" x14ac:dyDescent="0.25">
      <c r="A69" s="35"/>
      <c r="B69" s="76"/>
      <c r="C69" s="75"/>
      <c r="D69" s="76"/>
      <c r="E69" s="79"/>
      <c r="F69" s="79"/>
      <c r="G69" s="77"/>
      <c r="H69" s="77"/>
    </row>
    <row r="70" spans="1:8" ht="15" customHeight="1" x14ac:dyDescent="0.25">
      <c r="A70" s="35" t="s">
        <v>135</v>
      </c>
      <c r="B70" s="76">
        <f>'A 3100 '!E40</f>
        <v>590</v>
      </c>
      <c r="C70" s="75" t="s">
        <v>68</v>
      </c>
      <c r="D70" s="76" t="s">
        <v>64</v>
      </c>
      <c r="E70" s="79"/>
      <c r="F70" s="79" t="s">
        <v>66</v>
      </c>
      <c r="G70" s="77"/>
      <c r="H70" s="77"/>
    </row>
    <row r="71" spans="1:8" ht="15" customHeight="1" x14ac:dyDescent="0.25">
      <c r="A71" s="35"/>
      <c r="B71" s="76"/>
      <c r="C71" s="75"/>
      <c r="D71" s="76"/>
      <c r="E71" s="79"/>
      <c r="F71" s="79"/>
      <c r="G71" s="77"/>
      <c r="H71" s="77"/>
    </row>
    <row r="72" spans="1:8" ht="15" customHeight="1" x14ac:dyDescent="0.25">
      <c r="A72" s="35" t="s">
        <v>85</v>
      </c>
      <c r="B72" s="76">
        <f>'A 3100 '!D41</f>
        <v>500</v>
      </c>
      <c r="C72" s="75" t="s">
        <v>20</v>
      </c>
      <c r="D72" s="76" t="s">
        <v>64</v>
      </c>
      <c r="E72" s="79"/>
      <c r="F72" s="76" t="s">
        <v>62</v>
      </c>
      <c r="G72" s="77"/>
      <c r="H72" s="77"/>
    </row>
    <row r="73" spans="1:8" ht="15" customHeight="1" thickBot="1" x14ac:dyDescent="0.3">
      <c r="A73" s="74"/>
      <c r="B73" s="76">
        <f>'A 3100 '!F41</f>
        <v>500</v>
      </c>
      <c r="C73" s="75" t="s">
        <v>60</v>
      </c>
      <c r="D73" s="76" t="s">
        <v>64</v>
      </c>
      <c r="E73" s="79"/>
      <c r="F73" s="76" t="s">
        <v>62</v>
      </c>
      <c r="G73" s="80"/>
      <c r="H73" s="80"/>
    </row>
    <row r="74" spans="1:8" ht="16.2" thickBot="1" x14ac:dyDescent="0.3">
      <c r="A74" s="247" t="s">
        <v>71</v>
      </c>
      <c r="B74" s="248"/>
      <c r="C74" s="248"/>
      <c r="D74" s="248"/>
      <c r="E74" s="248"/>
      <c r="F74" s="249"/>
      <c r="G74" s="83">
        <f>SUM(G11:G73)</f>
        <v>0</v>
      </c>
      <c r="H74" s="83">
        <f>SUM(H11:H73)</f>
        <v>0</v>
      </c>
    </row>
    <row r="75" spans="1:8" ht="15.6" x14ac:dyDescent="0.25">
      <c r="A75" s="250" t="s">
        <v>72</v>
      </c>
      <c r="B75" s="250"/>
      <c r="C75" s="250"/>
      <c r="D75" s="84"/>
      <c r="E75" s="84"/>
      <c r="F75" s="84"/>
      <c r="G75" s="84"/>
      <c r="H75" s="84"/>
    </row>
    <row r="76" spans="1:8" ht="15.6" x14ac:dyDescent="0.25">
      <c r="A76" s="85" t="s">
        <v>158</v>
      </c>
      <c r="B76" s="84"/>
      <c r="C76" s="84"/>
      <c r="D76" s="84"/>
      <c r="E76" s="84"/>
      <c r="F76" s="84"/>
      <c r="G76" s="84"/>
      <c r="H76" s="84"/>
    </row>
    <row r="77" spans="1:8" ht="15.6" x14ac:dyDescent="0.25">
      <c r="A77" s="84"/>
      <c r="B77" s="84"/>
      <c r="C77" s="84"/>
      <c r="D77" s="84"/>
      <c r="E77" s="84"/>
      <c r="F77" s="84"/>
      <c r="G77" s="86"/>
      <c r="H77" s="86"/>
    </row>
    <row r="78" spans="1:8" ht="15.6" x14ac:dyDescent="0.25">
      <c r="A78" s="84"/>
      <c r="B78" s="87"/>
      <c r="C78" s="84"/>
      <c r="D78" s="84"/>
      <c r="E78" s="84"/>
      <c r="F78" s="84"/>
      <c r="G78" s="84"/>
      <c r="H78" s="84"/>
    </row>
    <row r="79" spans="1:8" ht="15.6" x14ac:dyDescent="0.25">
      <c r="A79" s="84"/>
      <c r="B79" s="84"/>
      <c r="C79" s="84"/>
      <c r="D79" s="84"/>
      <c r="E79" s="84"/>
      <c r="F79" s="84"/>
      <c r="G79" s="84"/>
      <c r="H79" s="84"/>
    </row>
    <row r="80" spans="1:8" ht="15.6" x14ac:dyDescent="0.25">
      <c r="A80" s="84"/>
      <c r="B80" s="87"/>
      <c r="C80" s="84"/>
      <c r="D80" s="84"/>
      <c r="E80" s="84"/>
      <c r="F80" s="84"/>
      <c r="G80" s="84"/>
      <c r="H80" s="84"/>
    </row>
    <row r="81" spans="1:8" ht="15.6" x14ac:dyDescent="0.25">
      <c r="A81" s="84"/>
      <c r="B81" s="84"/>
      <c r="C81" s="84"/>
      <c r="D81" s="87"/>
      <c r="E81" s="84"/>
      <c r="F81" s="84"/>
      <c r="G81" s="84"/>
      <c r="H81" s="84"/>
    </row>
    <row r="82" spans="1:8" ht="15.6" x14ac:dyDescent="0.25">
      <c r="A82" s="84"/>
      <c r="B82" s="84"/>
      <c r="C82" s="84"/>
      <c r="D82" s="84"/>
      <c r="E82" s="84"/>
      <c r="F82" s="84"/>
      <c r="G82" s="84"/>
      <c r="H82" s="84"/>
    </row>
    <row r="83" spans="1:8" ht="15.6" x14ac:dyDescent="0.25">
      <c r="A83" s="84"/>
      <c r="B83" s="84"/>
      <c r="C83" s="84"/>
      <c r="D83" s="84"/>
      <c r="E83" s="84"/>
      <c r="F83" s="84"/>
      <c r="G83" s="84"/>
      <c r="H83" s="84"/>
    </row>
    <row r="84" spans="1:8" ht="15.6" x14ac:dyDescent="0.25">
      <c r="A84" s="84"/>
      <c r="B84" s="84"/>
      <c r="C84" s="84"/>
      <c r="D84" s="84"/>
      <c r="E84" s="84"/>
      <c r="F84" s="84"/>
      <c r="G84" s="84"/>
      <c r="H84" s="84"/>
    </row>
    <row r="85" spans="1:8" ht="15.6" x14ac:dyDescent="0.25">
      <c r="A85" s="84"/>
      <c r="B85" s="84"/>
      <c r="C85" s="84"/>
      <c r="D85" s="84"/>
      <c r="E85" s="84"/>
      <c r="F85" s="84"/>
      <c r="G85" s="84"/>
      <c r="H85" s="84"/>
    </row>
    <row r="86" spans="1:8" ht="15.6" x14ac:dyDescent="0.25">
      <c r="A86" s="84"/>
      <c r="B86" s="84"/>
      <c r="C86" s="84"/>
      <c r="D86" s="84"/>
      <c r="E86" s="84"/>
      <c r="F86" s="84"/>
      <c r="G86" s="84"/>
      <c r="H86" s="84"/>
    </row>
    <row r="87" spans="1:8" ht="15.6" x14ac:dyDescent="0.25">
      <c r="A87" s="84"/>
      <c r="B87" s="84"/>
      <c r="C87" s="84"/>
      <c r="D87" s="84"/>
      <c r="E87" s="84"/>
      <c r="F87" s="84"/>
      <c r="G87" s="84"/>
      <c r="H87" s="84"/>
    </row>
    <row r="88" spans="1:8" ht="15.6" x14ac:dyDescent="0.25">
      <c r="A88" s="84"/>
      <c r="B88" s="84"/>
      <c r="C88" s="84"/>
      <c r="D88" s="84"/>
      <c r="E88" s="84"/>
      <c r="F88" s="84"/>
      <c r="G88" s="84"/>
      <c r="H88" s="84"/>
    </row>
    <row r="89" spans="1:8" ht="15.6" x14ac:dyDescent="0.25">
      <c r="A89" s="84"/>
      <c r="B89" s="84"/>
      <c r="C89" s="84"/>
      <c r="D89" s="84"/>
      <c r="E89" s="84"/>
      <c r="F89" s="84"/>
      <c r="G89" s="84"/>
      <c r="H89" s="84"/>
    </row>
    <row r="90" spans="1:8" ht="15.6" x14ac:dyDescent="0.25">
      <c r="A90" s="84"/>
      <c r="B90" s="84"/>
      <c r="C90" s="84"/>
      <c r="D90" s="84"/>
      <c r="E90" s="84"/>
      <c r="F90" s="84"/>
      <c r="G90" s="84"/>
      <c r="H90" s="84"/>
    </row>
    <row r="91" spans="1:8" ht="15.6" x14ac:dyDescent="0.25">
      <c r="A91" s="84"/>
      <c r="B91" s="84"/>
      <c r="C91" s="84"/>
      <c r="D91" s="84"/>
      <c r="E91" s="84"/>
      <c r="F91" s="84"/>
      <c r="G91" s="84"/>
      <c r="H91" s="84"/>
    </row>
    <row r="92" spans="1:8" ht="15.6" x14ac:dyDescent="0.25">
      <c r="A92" s="84"/>
      <c r="B92" s="84"/>
      <c r="C92" s="84"/>
      <c r="D92" s="84"/>
      <c r="E92" s="84"/>
      <c r="F92" s="84"/>
      <c r="G92" s="84"/>
      <c r="H92" s="84"/>
    </row>
    <row r="93" spans="1:8" ht="15.6" x14ac:dyDescent="0.25">
      <c r="A93" s="84"/>
      <c r="B93" s="84"/>
      <c r="C93" s="84"/>
      <c r="D93" s="84"/>
      <c r="E93" s="84"/>
      <c r="F93" s="84"/>
      <c r="G93" s="84"/>
      <c r="H93" s="84"/>
    </row>
    <row r="94" spans="1:8" ht="15.6" x14ac:dyDescent="0.25">
      <c r="A94" s="84"/>
      <c r="B94" s="84"/>
      <c r="C94" s="84"/>
      <c r="D94" s="84"/>
      <c r="E94" s="84"/>
      <c r="F94" s="84"/>
      <c r="G94" s="84"/>
      <c r="H94" s="84"/>
    </row>
    <row r="95" spans="1:8" ht="15.6" x14ac:dyDescent="0.25">
      <c r="A95" s="84"/>
      <c r="B95" s="84"/>
      <c r="C95" s="84"/>
      <c r="D95" s="84"/>
      <c r="E95" s="84"/>
      <c r="F95" s="84"/>
      <c r="G95" s="84"/>
      <c r="H95" s="84"/>
    </row>
    <row r="96" spans="1:8" ht="15.6" x14ac:dyDescent="0.25">
      <c r="A96" s="84"/>
      <c r="B96" s="84"/>
      <c r="C96" s="84"/>
      <c r="D96" s="84"/>
      <c r="E96" s="84"/>
      <c r="F96" s="84"/>
      <c r="G96" s="84"/>
      <c r="H96" s="84"/>
    </row>
    <row r="97" spans="1:8" ht="15.6" x14ac:dyDescent="0.25">
      <c r="A97" s="84"/>
      <c r="B97" s="84"/>
      <c r="C97" s="84"/>
      <c r="D97" s="84"/>
      <c r="E97" s="84"/>
      <c r="F97" s="84"/>
      <c r="G97" s="84"/>
      <c r="H97" s="84"/>
    </row>
    <row r="98" spans="1:8" ht="15.6" x14ac:dyDescent="0.25">
      <c r="A98" s="84"/>
      <c r="B98" s="84"/>
      <c r="C98" s="84"/>
      <c r="D98" s="84"/>
      <c r="E98" s="84"/>
      <c r="F98" s="84"/>
      <c r="G98" s="84"/>
      <c r="H98" s="84"/>
    </row>
    <row r="99" spans="1:8" ht="15.6" x14ac:dyDescent="0.25">
      <c r="A99" s="84"/>
      <c r="B99" s="84"/>
      <c r="C99" s="84"/>
      <c r="D99" s="84"/>
      <c r="E99" s="84"/>
      <c r="F99" s="84"/>
      <c r="G99" s="84"/>
      <c r="H99" s="84"/>
    </row>
    <row r="100" spans="1:8" ht="15.6" x14ac:dyDescent="0.25">
      <c r="A100" s="84"/>
      <c r="B100" s="84"/>
      <c r="C100" s="84"/>
      <c r="D100" s="84"/>
      <c r="E100" s="84"/>
      <c r="F100" s="84"/>
      <c r="G100" s="84"/>
      <c r="H100" s="84"/>
    </row>
    <row r="101" spans="1:8" ht="15.6" x14ac:dyDescent="0.25">
      <c r="A101" s="84"/>
      <c r="B101" s="84"/>
      <c r="C101" s="84"/>
      <c r="D101" s="84"/>
      <c r="E101" s="84"/>
      <c r="F101" s="84"/>
      <c r="G101" s="84"/>
      <c r="H101" s="84"/>
    </row>
    <row r="102" spans="1:8" ht="15.6" x14ac:dyDescent="0.25">
      <c r="A102" s="84"/>
      <c r="B102" s="84"/>
      <c r="C102" s="84"/>
      <c r="D102" s="84"/>
      <c r="E102" s="84"/>
      <c r="F102" s="84"/>
      <c r="G102" s="84"/>
      <c r="H102" s="84"/>
    </row>
    <row r="103" spans="1:8" ht="15.6" x14ac:dyDescent="0.25">
      <c r="A103" s="84"/>
      <c r="B103" s="84"/>
      <c r="C103" s="84"/>
      <c r="D103" s="84"/>
      <c r="E103" s="84"/>
      <c r="F103" s="84"/>
      <c r="G103" s="84"/>
      <c r="H103" s="84"/>
    </row>
    <row r="104" spans="1:8" ht="15.6" x14ac:dyDescent="0.25">
      <c r="A104" s="84"/>
      <c r="B104" s="84"/>
      <c r="C104" s="84"/>
      <c r="D104" s="84"/>
      <c r="E104" s="84"/>
      <c r="F104" s="84"/>
      <c r="G104" s="84"/>
      <c r="H104" s="84"/>
    </row>
    <row r="105" spans="1:8" ht="15.6" x14ac:dyDescent="0.25">
      <c r="A105" s="84"/>
      <c r="B105" s="84"/>
      <c r="C105" s="84"/>
      <c r="D105" s="84"/>
      <c r="E105" s="84"/>
      <c r="F105" s="84"/>
      <c r="G105" s="84"/>
      <c r="H105" s="84"/>
    </row>
    <row r="106" spans="1:8" ht="15.6" x14ac:dyDescent="0.25">
      <c r="A106" s="84"/>
      <c r="B106" s="84"/>
      <c r="C106" s="84"/>
      <c r="D106" s="84"/>
      <c r="E106" s="84"/>
      <c r="F106" s="84"/>
      <c r="G106" s="84"/>
      <c r="H106" s="84"/>
    </row>
    <row r="107" spans="1:8" ht="15.6" x14ac:dyDescent="0.25">
      <c r="A107" s="84"/>
      <c r="B107" s="84"/>
      <c r="C107" s="84"/>
      <c r="D107" s="84"/>
      <c r="E107" s="84"/>
      <c r="F107" s="84"/>
      <c r="G107" s="84"/>
      <c r="H107" s="84"/>
    </row>
    <row r="108" spans="1:8" ht="15.6" x14ac:dyDescent="0.25">
      <c r="A108" s="84"/>
      <c r="B108" s="84"/>
      <c r="C108" s="84"/>
      <c r="D108" s="84"/>
      <c r="E108" s="84"/>
      <c r="F108" s="84"/>
      <c r="G108" s="84"/>
      <c r="H108" s="84"/>
    </row>
    <row r="109" spans="1:8" ht="15.6" x14ac:dyDescent="0.25">
      <c r="A109" s="84"/>
      <c r="B109" s="84"/>
      <c r="C109" s="84"/>
      <c r="D109" s="84"/>
      <c r="E109" s="84"/>
      <c r="F109" s="84"/>
      <c r="G109" s="84"/>
      <c r="H109" s="84"/>
    </row>
    <row r="110" spans="1:8" ht="15.6" x14ac:dyDescent="0.25">
      <c r="A110" s="84"/>
      <c r="B110" s="84"/>
      <c r="C110" s="84"/>
      <c r="D110" s="84"/>
      <c r="E110" s="84"/>
      <c r="F110" s="84"/>
      <c r="G110" s="84"/>
      <c r="H110" s="84"/>
    </row>
  </sheetData>
  <mergeCells count="12">
    <mergeCell ref="A74:F74"/>
    <mergeCell ref="A75:C75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59" orientation="portrait" horizontalDpi="4294967293" r:id="rId1"/>
  <headerFooter alignWithMargins="0"/>
  <rowBreaks count="1" manualBreakCount="1">
    <brk id="76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H57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69" customWidth="1"/>
    <col min="2" max="2" width="9" style="69" customWidth="1"/>
    <col min="3" max="3" width="14.88671875" style="69" customWidth="1"/>
    <col min="4" max="4" width="22.33203125" style="69" customWidth="1"/>
    <col min="5" max="5" width="15.5546875" style="69" customWidth="1"/>
    <col min="6" max="6" width="11.44140625" style="69" customWidth="1"/>
    <col min="7" max="8" width="10.109375" style="69" customWidth="1"/>
    <col min="9" max="16384" width="9.109375" style="69"/>
  </cols>
  <sheetData>
    <row r="1" spans="1:8" ht="15.75" customHeight="1" x14ac:dyDescent="0.25">
      <c r="A1" s="251" t="s">
        <v>0</v>
      </c>
      <c r="B1" s="251"/>
      <c r="C1" s="251"/>
      <c r="D1" s="251"/>
      <c r="E1" s="251"/>
      <c r="F1" s="251"/>
      <c r="G1" s="251"/>
      <c r="H1" s="251"/>
    </row>
    <row r="2" spans="1:8" ht="15.75" customHeight="1" x14ac:dyDescent="0.25">
      <c r="A2" s="251"/>
      <c r="B2" s="251"/>
      <c r="C2" s="251"/>
      <c r="D2" s="251"/>
      <c r="E2" s="251"/>
      <c r="F2" s="251"/>
      <c r="G2" s="251"/>
      <c r="H2" s="251"/>
    </row>
    <row r="3" spans="1:8" ht="12.75" customHeight="1" x14ac:dyDescent="0.25">
      <c r="A3" s="252" t="s">
        <v>48</v>
      </c>
      <c r="B3" s="252"/>
      <c r="C3" s="252"/>
      <c r="D3" s="252"/>
      <c r="E3" s="252"/>
      <c r="F3" s="252"/>
      <c r="G3" s="252"/>
      <c r="H3" s="252"/>
    </row>
    <row r="4" spans="1:8" ht="12.75" customHeight="1" x14ac:dyDescent="0.25">
      <c r="A4" s="252"/>
      <c r="B4" s="252"/>
      <c r="C4" s="252"/>
      <c r="D4" s="252"/>
      <c r="E4" s="252"/>
      <c r="F4" s="252"/>
      <c r="G4" s="252"/>
      <c r="H4" s="252"/>
    </row>
    <row r="5" spans="1:8" ht="15" customHeight="1" x14ac:dyDescent="0.25">
      <c r="A5" s="317" t="s">
        <v>49</v>
      </c>
      <c r="B5" s="317"/>
      <c r="C5" s="317"/>
      <c r="D5" s="317"/>
      <c r="E5" s="317"/>
      <c r="F5" s="317"/>
      <c r="G5" s="317"/>
      <c r="H5" s="317"/>
    </row>
    <row r="6" spans="1:8" ht="17.399999999999999" customHeight="1" x14ac:dyDescent="0.25">
      <c r="A6" s="253" t="s">
        <v>73</v>
      </c>
      <c r="B6" s="254"/>
      <c r="C6" s="254"/>
      <c r="D6" s="254"/>
      <c r="E6" s="254"/>
      <c r="F6" s="254"/>
      <c r="G6" s="254"/>
      <c r="H6" s="254"/>
    </row>
    <row r="7" spans="1:8" ht="17.399999999999999" customHeight="1" x14ac:dyDescent="0.25">
      <c r="A7" s="255"/>
      <c r="B7" s="256"/>
      <c r="C7" s="256"/>
      <c r="D7" s="256"/>
      <c r="E7" s="256"/>
      <c r="F7" s="256"/>
      <c r="G7" s="256"/>
      <c r="H7" s="256"/>
    </row>
    <row r="8" spans="1:8" ht="15" customHeight="1" x14ac:dyDescent="0.4">
      <c r="A8" s="70"/>
      <c r="B8" s="70"/>
      <c r="C8" s="70"/>
      <c r="D8" s="70"/>
      <c r="E8" s="70"/>
      <c r="F8" s="70"/>
      <c r="G8" s="257" t="s">
        <v>157</v>
      </c>
      <c r="H8" s="258"/>
    </row>
    <row r="9" spans="1:8" ht="15" customHeight="1" x14ac:dyDescent="0.25">
      <c r="A9" s="259" t="s">
        <v>50</v>
      </c>
      <c r="B9" s="261" t="s">
        <v>51</v>
      </c>
      <c r="C9" s="261" t="s">
        <v>52</v>
      </c>
      <c r="D9" s="261" t="s">
        <v>53</v>
      </c>
      <c r="E9" s="72" t="s">
        <v>54</v>
      </c>
      <c r="F9" s="261" t="s">
        <v>55</v>
      </c>
      <c r="G9" s="72" t="s">
        <v>56</v>
      </c>
      <c r="H9" s="72" t="s">
        <v>57</v>
      </c>
    </row>
    <row r="10" spans="1:8" ht="15" customHeight="1" x14ac:dyDescent="0.25">
      <c r="A10" s="260"/>
      <c r="B10" s="261"/>
      <c r="C10" s="261"/>
      <c r="D10" s="261"/>
      <c r="E10" s="73" t="s">
        <v>58</v>
      </c>
      <c r="F10" s="261"/>
      <c r="G10" s="73" t="s">
        <v>59</v>
      </c>
      <c r="H10" s="73" t="s">
        <v>59</v>
      </c>
    </row>
    <row r="11" spans="1:8" ht="15" customHeight="1" x14ac:dyDescent="0.25">
      <c r="A11" s="74" t="s">
        <v>164</v>
      </c>
      <c r="B11" s="75">
        <f>'A Neo'!G12</f>
        <v>210</v>
      </c>
      <c r="C11" s="75" t="s">
        <v>69</v>
      </c>
      <c r="D11" s="76" t="s">
        <v>61</v>
      </c>
      <c r="E11" s="76"/>
      <c r="F11" s="76" t="s">
        <v>62</v>
      </c>
      <c r="G11" s="77"/>
      <c r="H11" s="77"/>
    </row>
    <row r="12" spans="1:8" ht="15" customHeight="1" x14ac:dyDescent="0.25">
      <c r="A12" s="50" t="s">
        <v>63</v>
      </c>
      <c r="B12" s="76"/>
      <c r="C12" s="75"/>
      <c r="D12" s="76"/>
      <c r="E12" s="76"/>
      <c r="F12" s="79"/>
      <c r="G12" s="78"/>
      <c r="H12" s="78"/>
    </row>
    <row r="13" spans="1:8" ht="15" customHeight="1" x14ac:dyDescent="0.25">
      <c r="A13" s="74"/>
      <c r="B13" s="76"/>
      <c r="C13" s="75"/>
      <c r="D13" s="76"/>
      <c r="E13" s="76"/>
      <c r="F13" s="76"/>
      <c r="G13" s="78"/>
      <c r="H13" s="78"/>
    </row>
    <row r="14" spans="1:8" ht="15" customHeight="1" x14ac:dyDescent="0.25">
      <c r="A14" s="35" t="s">
        <v>34</v>
      </c>
      <c r="B14" s="76">
        <f>'A Neo'!D15</f>
        <v>685</v>
      </c>
      <c r="C14" s="75" t="s">
        <v>20</v>
      </c>
      <c r="D14" s="76" t="s">
        <v>64</v>
      </c>
      <c r="E14" s="79"/>
      <c r="F14" s="79" t="s">
        <v>311</v>
      </c>
      <c r="G14" s="80"/>
      <c r="H14" s="80"/>
    </row>
    <row r="15" spans="1:8" ht="15" customHeight="1" x14ac:dyDescent="0.25">
      <c r="A15" s="35"/>
      <c r="B15" s="75"/>
      <c r="C15" s="75"/>
      <c r="D15" s="76"/>
      <c r="E15" s="79"/>
      <c r="F15" s="79"/>
      <c r="G15" s="80"/>
      <c r="H15" s="80"/>
    </row>
    <row r="16" spans="1:8" ht="15" customHeight="1" x14ac:dyDescent="0.25">
      <c r="A16" s="35" t="s">
        <v>97</v>
      </c>
      <c r="B16" s="75">
        <f>'A Neo'!G16</f>
        <v>4890</v>
      </c>
      <c r="C16" s="75" t="s">
        <v>67</v>
      </c>
      <c r="D16" s="76" t="s">
        <v>163</v>
      </c>
      <c r="E16" s="79"/>
      <c r="F16" s="79" t="s">
        <v>66</v>
      </c>
      <c r="G16" s="80"/>
      <c r="H16" s="80"/>
    </row>
    <row r="17" spans="1:8" ht="15" customHeight="1" x14ac:dyDescent="0.25">
      <c r="A17" s="35"/>
      <c r="B17" s="75"/>
      <c r="C17" s="75"/>
      <c r="D17" s="76"/>
      <c r="E17" s="79"/>
      <c r="F17" s="79"/>
      <c r="G17" s="80"/>
      <c r="H17" s="80"/>
    </row>
    <row r="18" spans="1:8" ht="15" customHeight="1" x14ac:dyDescent="0.25">
      <c r="A18" s="35" t="s">
        <v>98</v>
      </c>
      <c r="B18" s="75">
        <f>'A Neo'!F17</f>
        <v>1810</v>
      </c>
      <c r="C18" s="75" t="s">
        <v>60</v>
      </c>
      <c r="D18" s="76" t="s">
        <v>163</v>
      </c>
      <c r="E18" s="79"/>
      <c r="F18" s="79" t="s">
        <v>66</v>
      </c>
      <c r="G18" s="81"/>
      <c r="H18" s="81"/>
    </row>
    <row r="19" spans="1:8" ht="15" customHeight="1" x14ac:dyDescent="0.25">
      <c r="A19" s="35"/>
      <c r="B19" s="75"/>
      <c r="C19" s="75"/>
      <c r="D19" s="76"/>
      <c r="E19" s="79"/>
      <c r="F19" s="79"/>
      <c r="G19" s="81"/>
      <c r="H19" s="81"/>
    </row>
    <row r="20" spans="1:8" ht="15" customHeight="1" thickBot="1" x14ac:dyDescent="0.3">
      <c r="A20" s="35" t="s">
        <v>99</v>
      </c>
      <c r="B20" s="75">
        <f>'A Neo'!F18</f>
        <v>2315</v>
      </c>
      <c r="C20" s="75" t="s">
        <v>60</v>
      </c>
      <c r="D20" s="76" t="s">
        <v>163</v>
      </c>
      <c r="E20" s="79"/>
      <c r="F20" s="79" t="s">
        <v>66</v>
      </c>
      <c r="G20" s="81"/>
      <c r="H20" s="81"/>
    </row>
    <row r="21" spans="1:8" ht="16.2" thickBot="1" x14ac:dyDescent="0.3">
      <c r="A21" s="247" t="s">
        <v>71</v>
      </c>
      <c r="B21" s="248"/>
      <c r="C21" s="248"/>
      <c r="D21" s="248"/>
      <c r="E21" s="248"/>
      <c r="F21" s="249"/>
      <c r="G21" s="83">
        <f>SUM(G11:G20)</f>
        <v>0</v>
      </c>
      <c r="H21" s="83">
        <f>SUM(H11:H20)</f>
        <v>0</v>
      </c>
    </row>
    <row r="22" spans="1:8" ht="15.6" x14ac:dyDescent="0.25">
      <c r="A22" s="250" t="s">
        <v>72</v>
      </c>
      <c r="B22" s="250"/>
      <c r="C22" s="250"/>
      <c r="D22" s="84"/>
      <c r="E22" s="84"/>
      <c r="F22" s="84"/>
      <c r="G22" s="84"/>
      <c r="H22" s="84"/>
    </row>
    <row r="23" spans="1:8" ht="15.6" x14ac:dyDescent="0.25">
      <c r="A23" s="85" t="s">
        <v>158</v>
      </c>
      <c r="B23" s="84"/>
      <c r="C23" s="84"/>
      <c r="D23" s="84"/>
      <c r="E23" s="84"/>
      <c r="F23" s="84"/>
      <c r="G23" s="84"/>
      <c r="H23" s="84"/>
    </row>
    <row r="24" spans="1:8" ht="15.6" x14ac:dyDescent="0.25">
      <c r="A24" s="84"/>
      <c r="B24" s="84"/>
      <c r="C24" s="84"/>
      <c r="D24" s="84"/>
      <c r="E24" s="84"/>
      <c r="F24" s="84"/>
      <c r="G24" s="86"/>
      <c r="H24" s="86"/>
    </row>
    <row r="25" spans="1:8" ht="15.6" x14ac:dyDescent="0.25">
      <c r="A25" s="84"/>
      <c r="B25" s="87"/>
      <c r="C25" s="84"/>
      <c r="D25" s="84"/>
      <c r="E25" s="84"/>
      <c r="F25" s="84"/>
      <c r="G25" s="84"/>
      <c r="H25" s="84"/>
    </row>
    <row r="26" spans="1:8" ht="15.6" x14ac:dyDescent="0.25">
      <c r="A26" s="84"/>
      <c r="B26" s="84"/>
      <c r="C26" s="84"/>
      <c r="D26" s="84"/>
      <c r="E26" s="84"/>
      <c r="F26" s="84"/>
      <c r="G26" s="84"/>
      <c r="H26" s="84"/>
    </row>
    <row r="27" spans="1:8" ht="15.6" x14ac:dyDescent="0.25">
      <c r="A27" s="84"/>
      <c r="B27" s="84"/>
      <c r="C27" s="84"/>
      <c r="D27" s="84"/>
      <c r="E27" s="84"/>
      <c r="F27" s="84"/>
      <c r="G27" s="84"/>
      <c r="H27" s="84"/>
    </row>
    <row r="28" spans="1:8" ht="15.6" x14ac:dyDescent="0.25">
      <c r="A28" s="84"/>
      <c r="B28" s="84"/>
      <c r="C28" s="84"/>
      <c r="D28" s="87"/>
      <c r="E28" s="84"/>
      <c r="F28" s="84"/>
      <c r="G28" s="84"/>
      <c r="H28" s="84"/>
    </row>
    <row r="29" spans="1:8" ht="15.6" x14ac:dyDescent="0.25">
      <c r="A29" s="84"/>
      <c r="B29" s="84"/>
      <c r="C29" s="84"/>
      <c r="D29" s="84"/>
      <c r="E29" s="84"/>
      <c r="F29" s="84"/>
      <c r="G29" s="84"/>
      <c r="H29" s="84"/>
    </row>
    <row r="30" spans="1:8" ht="15.6" x14ac:dyDescent="0.25">
      <c r="A30" s="84"/>
      <c r="B30" s="84"/>
      <c r="C30" s="84"/>
      <c r="D30" s="84"/>
      <c r="E30" s="84"/>
      <c r="F30" s="84"/>
      <c r="G30" s="84"/>
      <c r="H30" s="84"/>
    </row>
    <row r="31" spans="1:8" ht="15.6" x14ac:dyDescent="0.25">
      <c r="A31" s="84"/>
      <c r="B31" s="84"/>
      <c r="C31" s="84"/>
      <c r="D31" s="84"/>
      <c r="E31" s="84"/>
      <c r="F31" s="84"/>
      <c r="G31" s="84"/>
      <c r="H31" s="84"/>
    </row>
    <row r="32" spans="1:8" ht="15.6" x14ac:dyDescent="0.25">
      <c r="A32" s="84"/>
      <c r="B32" s="84"/>
      <c r="C32" s="84"/>
      <c r="D32" s="84"/>
      <c r="E32" s="84"/>
      <c r="F32" s="84"/>
      <c r="G32" s="84"/>
      <c r="H32" s="84"/>
    </row>
    <row r="33" spans="1:8" ht="15.6" x14ac:dyDescent="0.25">
      <c r="A33" s="84"/>
      <c r="B33" s="84"/>
      <c r="C33" s="84"/>
      <c r="D33" s="84"/>
      <c r="E33" s="84"/>
      <c r="F33" s="84"/>
      <c r="G33" s="84"/>
      <c r="H33" s="84"/>
    </row>
    <row r="34" spans="1:8" ht="15.6" x14ac:dyDescent="0.25">
      <c r="A34" s="84"/>
      <c r="B34" s="84"/>
      <c r="C34" s="84"/>
      <c r="D34" s="84"/>
      <c r="E34" s="84"/>
      <c r="F34" s="84"/>
      <c r="G34" s="84"/>
      <c r="H34" s="84"/>
    </row>
    <row r="35" spans="1:8" ht="15.6" x14ac:dyDescent="0.25">
      <c r="A35" s="84"/>
      <c r="B35" s="84"/>
      <c r="C35" s="84"/>
      <c r="D35" s="84"/>
      <c r="E35" s="84"/>
      <c r="F35" s="84"/>
      <c r="G35" s="84"/>
      <c r="H35" s="84"/>
    </row>
    <row r="36" spans="1:8" ht="15.6" x14ac:dyDescent="0.25">
      <c r="A36" s="84"/>
      <c r="B36" s="84"/>
      <c r="C36" s="84"/>
      <c r="D36" s="84"/>
      <c r="E36" s="84"/>
      <c r="F36" s="84"/>
      <c r="G36" s="84"/>
      <c r="H36" s="84"/>
    </row>
    <row r="37" spans="1:8" ht="15.6" x14ac:dyDescent="0.25">
      <c r="A37" s="84"/>
      <c r="B37" s="84"/>
      <c r="C37" s="84"/>
      <c r="D37" s="84"/>
      <c r="E37" s="84"/>
      <c r="F37" s="84"/>
      <c r="G37" s="84"/>
      <c r="H37" s="84"/>
    </row>
    <row r="38" spans="1:8" ht="15.6" x14ac:dyDescent="0.25">
      <c r="A38" s="84"/>
      <c r="B38" s="84"/>
      <c r="C38" s="84"/>
      <c r="D38" s="84"/>
      <c r="E38" s="84"/>
      <c r="F38" s="84"/>
      <c r="G38" s="84"/>
      <c r="H38" s="84"/>
    </row>
    <row r="39" spans="1:8" ht="15.6" x14ac:dyDescent="0.25">
      <c r="A39" s="84"/>
      <c r="B39" s="84"/>
      <c r="C39" s="84"/>
      <c r="D39" s="84"/>
      <c r="E39" s="84"/>
      <c r="F39" s="84"/>
      <c r="G39" s="84"/>
      <c r="H39" s="84"/>
    </row>
    <row r="40" spans="1:8" ht="15.6" x14ac:dyDescent="0.25">
      <c r="A40" s="84"/>
      <c r="B40" s="84"/>
      <c r="C40" s="84"/>
      <c r="D40" s="84"/>
      <c r="E40" s="84"/>
      <c r="F40" s="84"/>
      <c r="G40" s="84"/>
      <c r="H40" s="84"/>
    </row>
    <row r="41" spans="1:8" ht="15.6" x14ac:dyDescent="0.25">
      <c r="A41" s="84"/>
      <c r="B41" s="84"/>
      <c r="C41" s="84"/>
      <c r="D41" s="84"/>
      <c r="E41" s="84"/>
      <c r="F41" s="84"/>
      <c r="G41" s="84"/>
      <c r="H41" s="84"/>
    </row>
    <row r="42" spans="1:8" ht="15.6" x14ac:dyDescent="0.25">
      <c r="A42" s="84"/>
      <c r="B42" s="84"/>
      <c r="C42" s="84"/>
      <c r="D42" s="84"/>
      <c r="E42" s="84"/>
      <c r="F42" s="84"/>
      <c r="G42" s="84"/>
      <c r="H42" s="84"/>
    </row>
    <row r="43" spans="1:8" ht="15.6" x14ac:dyDescent="0.25">
      <c r="A43" s="84"/>
      <c r="B43" s="84"/>
      <c r="C43" s="84"/>
      <c r="D43" s="84"/>
      <c r="E43" s="84"/>
      <c r="F43" s="84"/>
      <c r="G43" s="84"/>
      <c r="H43" s="84"/>
    </row>
    <row r="44" spans="1:8" ht="15.6" x14ac:dyDescent="0.25">
      <c r="A44" s="84"/>
      <c r="B44" s="84"/>
      <c r="C44" s="84"/>
      <c r="D44" s="84"/>
      <c r="E44" s="84"/>
      <c r="F44" s="84"/>
      <c r="G44" s="84"/>
      <c r="H44" s="84"/>
    </row>
    <row r="45" spans="1:8" ht="15.6" x14ac:dyDescent="0.25">
      <c r="A45" s="84"/>
      <c r="B45" s="84"/>
      <c r="C45" s="84"/>
      <c r="D45" s="84"/>
      <c r="E45" s="84"/>
      <c r="F45" s="84"/>
      <c r="G45" s="84"/>
      <c r="H45" s="84"/>
    </row>
    <row r="46" spans="1:8" ht="15.6" x14ac:dyDescent="0.25">
      <c r="A46" s="84"/>
      <c r="B46" s="84"/>
      <c r="C46" s="84"/>
      <c r="D46" s="84"/>
      <c r="E46" s="84"/>
      <c r="F46" s="84"/>
      <c r="G46" s="84"/>
      <c r="H46" s="84"/>
    </row>
    <row r="47" spans="1:8" ht="15.6" x14ac:dyDescent="0.25">
      <c r="A47" s="84"/>
      <c r="B47" s="84"/>
      <c r="C47" s="84"/>
      <c r="D47" s="84"/>
      <c r="E47" s="84"/>
      <c r="F47" s="84"/>
      <c r="G47" s="84"/>
      <c r="H47" s="84"/>
    </row>
    <row r="48" spans="1:8" ht="15.6" x14ac:dyDescent="0.25">
      <c r="A48" s="84"/>
      <c r="B48" s="84"/>
      <c r="C48" s="84"/>
      <c r="D48" s="84"/>
      <c r="E48" s="84"/>
      <c r="F48" s="84"/>
      <c r="G48" s="84"/>
      <c r="H48" s="84"/>
    </row>
    <row r="49" spans="1:8" ht="15.6" x14ac:dyDescent="0.25">
      <c r="A49" s="84"/>
      <c r="B49" s="84"/>
      <c r="C49" s="84"/>
      <c r="D49" s="84"/>
      <c r="E49" s="84"/>
      <c r="F49" s="84"/>
      <c r="G49" s="84"/>
      <c r="H49" s="84"/>
    </row>
    <row r="50" spans="1:8" ht="15.6" x14ac:dyDescent="0.25">
      <c r="A50" s="84"/>
      <c r="B50" s="84"/>
      <c r="C50" s="84"/>
      <c r="D50" s="84"/>
      <c r="E50" s="84"/>
      <c r="F50" s="84"/>
      <c r="G50" s="84"/>
      <c r="H50" s="84"/>
    </row>
    <row r="51" spans="1:8" ht="15.6" x14ac:dyDescent="0.25">
      <c r="A51" s="84"/>
      <c r="B51" s="84"/>
      <c r="C51" s="84"/>
      <c r="D51" s="84"/>
      <c r="E51" s="84"/>
      <c r="F51" s="84"/>
      <c r="G51" s="84"/>
      <c r="H51" s="84"/>
    </row>
    <row r="52" spans="1:8" ht="15.6" x14ac:dyDescent="0.25">
      <c r="A52" s="84"/>
      <c r="B52" s="84"/>
      <c r="C52" s="84"/>
      <c r="D52" s="84"/>
      <c r="E52" s="84"/>
      <c r="F52" s="84"/>
      <c r="G52" s="84"/>
      <c r="H52" s="84"/>
    </row>
    <row r="53" spans="1:8" ht="15.6" x14ac:dyDescent="0.25">
      <c r="A53" s="84"/>
      <c r="B53" s="84"/>
      <c r="C53" s="84"/>
      <c r="D53" s="84"/>
      <c r="E53" s="84"/>
      <c r="F53" s="84"/>
      <c r="G53" s="84"/>
      <c r="H53" s="84"/>
    </row>
    <row r="54" spans="1:8" ht="15.6" x14ac:dyDescent="0.25">
      <c r="A54" s="84"/>
      <c r="B54" s="84"/>
      <c r="C54" s="84"/>
      <c r="D54" s="84"/>
      <c r="E54" s="84"/>
      <c r="F54" s="84"/>
      <c r="G54" s="84"/>
      <c r="H54" s="84"/>
    </row>
    <row r="55" spans="1:8" ht="15.6" x14ac:dyDescent="0.25">
      <c r="A55" s="84"/>
      <c r="B55" s="84"/>
      <c r="C55" s="84"/>
      <c r="D55" s="84"/>
      <c r="E55" s="84"/>
      <c r="F55" s="84"/>
      <c r="G55" s="84"/>
      <c r="H55" s="84"/>
    </row>
    <row r="56" spans="1:8" ht="15.6" x14ac:dyDescent="0.25">
      <c r="A56" s="84"/>
      <c r="B56" s="84"/>
      <c r="C56" s="84"/>
      <c r="D56" s="84"/>
      <c r="E56" s="84"/>
      <c r="F56" s="84"/>
      <c r="G56" s="84"/>
      <c r="H56" s="84"/>
    </row>
    <row r="57" spans="1:8" ht="15.6" x14ac:dyDescent="0.25">
      <c r="A57" s="84"/>
      <c r="B57" s="84"/>
      <c r="C57" s="84"/>
      <c r="D57" s="84"/>
      <c r="E57" s="84"/>
      <c r="F57" s="84"/>
      <c r="G57" s="84"/>
      <c r="H57" s="84"/>
    </row>
  </sheetData>
  <mergeCells count="12">
    <mergeCell ref="A21:F21"/>
    <mergeCell ref="A22:C2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65" orientation="portrait" horizontalDpi="4294967293" r:id="rId1"/>
  <headerFooter alignWithMargins="0"/>
  <rowBreaks count="1" manualBreakCount="1">
    <brk id="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</sheetPr>
  <dimension ref="A1:S5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2.88671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6" t="s">
        <v>12</v>
      </c>
      <c r="B5" s="316"/>
      <c r="C5" s="316"/>
      <c r="D5" s="316"/>
      <c r="E5" s="316"/>
      <c r="F5" s="316"/>
      <c r="G5" s="316"/>
      <c r="H5" s="316"/>
      <c r="I5" s="316"/>
      <c r="J5" s="316"/>
      <c r="K5" s="30"/>
    </row>
    <row r="6" spans="1:19" ht="17.399999999999999" customHeight="1" x14ac:dyDescent="0.25">
      <c r="A6" s="233" t="s">
        <v>133</v>
      </c>
      <c r="B6" s="234"/>
      <c r="C6" s="234"/>
      <c r="D6" s="235"/>
      <c r="E6" s="239" t="s">
        <v>13</v>
      </c>
      <c r="F6" s="240"/>
      <c r="G6" s="240"/>
      <c r="H6" s="243">
        <f>J44</f>
        <v>361585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23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f>SUM('A 3100 fl2'!B12,'A 3100 fl3'!B12,'A 3100 fl4'!B12,'A 3100 fl5'!B12,'A 3100 fl6'!B12,'A 3100 fl7'!B12,'A 3100 fl8'!B12,'A 3100 fl9'!B12,'A 3100 fl10'!B12,'A 3100 fl11'!B12,'A 3100 fl12'!B12,'A 3100 fl12'!B16,'A 3100 fl1'!B12,'A 3100 fl13'!B12,)</f>
        <v>31</v>
      </c>
      <c r="C12" s="36"/>
      <c r="D12" s="37"/>
      <c r="E12" s="36"/>
      <c r="F12" s="36">
        <f>SUM('A 3100 fl2'!F12,'A 3100 fl3'!F12,'A 3100 fl4'!F12,'A 3100 fl5'!F12,'A 3100 fl6'!F12,'A 3100 fl7'!F12,'A 3100 fl8'!F12,'A 3100 fl9'!F12,'A 3100 fl10'!F12,'A 3100 fl11'!F12,'A 3100 fl12'!F12,'A 3100 fl1'!F12,'A 3100 fl13'!F12,)</f>
        <v>12580</v>
      </c>
      <c r="G12" s="36"/>
      <c r="H12" s="36"/>
      <c r="I12" s="36"/>
      <c r="J12" s="36">
        <f>SUM(D12:I12)</f>
        <v>12580</v>
      </c>
      <c r="P12" s="38"/>
      <c r="S12" s="38"/>
    </row>
    <row r="13" spans="1:19" ht="15" customHeight="1" x14ac:dyDescent="0.25">
      <c r="A13" s="39" t="s">
        <v>30</v>
      </c>
      <c r="B13" s="36"/>
      <c r="C13" s="36">
        <f>SUM('A 3100 fl2'!C13,'A 3100 fl3'!C13,'A 3100 fl4'!C13,'A 3100 fl5'!C13,'A 3100 fl6'!C13,'A 3100 fl7'!C13,'A 3100 fl8'!C13,'A 3100 fl9'!C13,'A 3100 fl10'!C13,'A 3100 fl11'!C13,'A 3100 fl12'!C13,'A 3100 fl12'!C17,'A 3100 fl1'!C13,'A 3100 fl13'!C13,)</f>
        <v>126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f>SUM('A 3100 fl2'!C14,'A 3100 fl3'!C14,'A 3100 fl4'!C14,'A 3100 fl5'!C14,'A 3100 fl6'!C14,'A 3100 fl7'!C14,'A 3100 fl8'!C14,'A 3100 fl9'!C14,'A 3100 fl10'!C14,'A 3100 fl11'!C14,'A 3100 fl12'!C14,'A 3100 fl1'!C14,)</f>
        <v>28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f>SUM('A 3100 fl2'!C15,'A 3100 fl3'!C15,'A 3100 fl4'!C15,'A 3100 fl5'!C15,'A 3100 fl6'!C15,'A 3100 fl7'!C15,'A 3100 fl8'!C15,'A 3100 fl9'!C15,'A 3100 fl10'!C15,'A 3100 fl11'!C15,'A 3100 fl12'!C15,'A 3100 fl12'!C18,'A 3100 fl1'!C15,'A 3100 fl13'!C15,)</f>
        <v>106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9" t="s">
        <v>134</v>
      </c>
      <c r="B16" s="36"/>
      <c r="C16" s="36">
        <f>SUM('A 3100 fl13'!C14,'A 3100 fl12'!C19,)</f>
        <v>3</v>
      </c>
      <c r="D16" s="42"/>
      <c r="E16" s="36"/>
      <c r="F16" s="36"/>
      <c r="G16" s="36"/>
      <c r="H16" s="36"/>
      <c r="I16" s="179" t="s">
        <v>298</v>
      </c>
      <c r="J16" s="40"/>
      <c r="P16" s="41"/>
      <c r="S16" s="41"/>
    </row>
    <row r="17" spans="1:19" ht="15" customHeight="1" x14ac:dyDescent="0.25">
      <c r="A17" s="35" t="s">
        <v>296</v>
      </c>
      <c r="B17" s="36">
        <v>8</v>
      </c>
      <c r="C17" s="36"/>
      <c r="D17" s="42"/>
      <c r="E17" s="36"/>
      <c r="F17" s="36"/>
      <c r="G17" s="36"/>
      <c r="H17" s="36"/>
      <c r="I17" s="36">
        <v>320</v>
      </c>
      <c r="J17" s="36">
        <f>SUM(D17:I17)</f>
        <v>320</v>
      </c>
      <c r="P17" s="41"/>
      <c r="S17" s="41"/>
    </row>
    <row r="18" spans="1:19" ht="15" customHeight="1" x14ac:dyDescent="0.25">
      <c r="A18" s="35" t="s">
        <v>297</v>
      </c>
      <c r="B18" s="36">
        <v>1</v>
      </c>
      <c r="C18" s="36"/>
      <c r="D18" s="42"/>
      <c r="E18" s="36">
        <v>40</v>
      </c>
      <c r="F18" s="36"/>
      <c r="G18" s="36"/>
      <c r="H18" s="36"/>
      <c r="J18" s="36">
        <f t="shared" ref="J18:J20" si="0">SUM(D18:I18)</f>
        <v>40</v>
      </c>
      <c r="P18" s="41"/>
      <c r="S18" s="41"/>
    </row>
    <row r="19" spans="1:19" ht="15" customHeight="1" x14ac:dyDescent="0.25">
      <c r="A19" s="35" t="s">
        <v>47</v>
      </c>
      <c r="B19" s="36"/>
      <c r="C19" s="36"/>
      <c r="D19" s="42"/>
      <c r="E19" s="36"/>
      <c r="F19" s="179" t="s">
        <v>307</v>
      </c>
      <c r="G19" s="36">
        <v>720</v>
      </c>
      <c r="H19" s="36"/>
      <c r="I19" s="36"/>
      <c r="J19" s="36">
        <f t="shared" si="0"/>
        <v>720</v>
      </c>
      <c r="P19" s="41"/>
      <c r="S19" s="41"/>
    </row>
    <row r="20" spans="1:19" ht="15" customHeight="1" x14ac:dyDescent="0.25">
      <c r="A20" s="35" t="s">
        <v>306</v>
      </c>
      <c r="B20" s="36">
        <v>2</v>
      </c>
      <c r="C20" s="36"/>
      <c r="D20" s="42"/>
      <c r="E20" s="36"/>
      <c r="F20" s="36">
        <v>2735</v>
      </c>
      <c r="G20" s="36"/>
      <c r="H20" s="36"/>
      <c r="I20" s="36">
        <v>1825</v>
      </c>
      <c r="J20" s="36">
        <f t="shared" si="0"/>
        <v>4560</v>
      </c>
      <c r="P20" s="41"/>
      <c r="S20" s="41"/>
    </row>
    <row r="21" spans="1:19" ht="15" customHeight="1" x14ac:dyDescent="0.25">
      <c r="A21" s="35" t="s">
        <v>77</v>
      </c>
      <c r="B21" s="36"/>
      <c r="C21" s="36"/>
      <c r="D21" s="36">
        <v>2700</v>
      </c>
      <c r="E21" s="36"/>
      <c r="F21" s="36"/>
      <c r="G21" s="36"/>
      <c r="H21" s="36"/>
      <c r="I21" s="36"/>
      <c r="J21" s="36">
        <f t="shared" ref="J21:J41" si="1">SUM(D21:I21)</f>
        <v>2700</v>
      </c>
      <c r="P21" s="41"/>
      <c r="S21" s="41"/>
    </row>
    <row r="22" spans="1:19" ht="15" customHeight="1" x14ac:dyDescent="0.25">
      <c r="A22" s="35" t="s">
        <v>78</v>
      </c>
      <c r="B22" s="36"/>
      <c r="C22" s="36"/>
      <c r="D22" s="36">
        <v>2665</v>
      </c>
      <c r="E22" s="36"/>
      <c r="F22" s="36"/>
      <c r="G22" s="36">
        <v>1000</v>
      </c>
      <c r="H22" s="36"/>
      <c r="I22" s="36"/>
      <c r="J22" s="36">
        <f t="shared" si="1"/>
        <v>3665</v>
      </c>
      <c r="P22" s="41"/>
      <c r="S22" s="41"/>
    </row>
    <row r="23" spans="1:19" ht="15" customHeight="1" x14ac:dyDescent="0.25">
      <c r="A23" s="35" t="s">
        <v>34</v>
      </c>
      <c r="B23" s="36"/>
      <c r="C23" s="36"/>
      <c r="D23" s="36">
        <f>SUM('A 3100 fl2'!D19,'A 3100 fl3'!D22,'A 3100 fl4'!D22,'A 3100 fl5'!D21,'A 3100 fl6'!D22,'A 3100 fl7'!D22,'A 3100 fl8'!D20,'A 3100 fl9'!D19,'A 3100 fl10'!D19,'A 3100 fl11'!D21,'A 3100 fl12'!D24,'A 3100 fl1'!D17,'A 3100 fl13'!D17,)</f>
        <v>207655</v>
      </c>
      <c r="E23" s="36"/>
      <c r="F23" s="36"/>
      <c r="G23" s="36"/>
      <c r="H23" s="36"/>
      <c r="I23" s="36"/>
      <c r="J23" s="36">
        <f t="shared" si="1"/>
        <v>207655</v>
      </c>
      <c r="L23" s="27"/>
      <c r="P23" s="41"/>
      <c r="S23" s="41"/>
    </row>
    <row r="24" spans="1:19" ht="15" customHeight="1" x14ac:dyDescent="0.25">
      <c r="A24" s="35" t="s">
        <v>65</v>
      </c>
      <c r="B24" s="36"/>
      <c r="C24" s="36"/>
      <c r="D24" s="37">
        <f>SUM('A 3100 fl2'!D20,'A 3100 fl3'!D17,'A 3100 fl4'!D17,'A 3100 fl5'!D17,'A 3100 fl7'!D17,'A 3100 fl8'!D17,'A 3100 fl9'!D17,'A 3100 fl10'!D17,'A 3100 fl11'!D17,'A 3100 fl12'!D21,'A 3100 fl1'!D22,)</f>
        <v>14725</v>
      </c>
      <c r="E24" s="36"/>
      <c r="F24" s="36"/>
      <c r="G24" s="36"/>
      <c r="H24" s="36"/>
      <c r="I24" s="36"/>
      <c r="J24" s="36">
        <f t="shared" si="1"/>
        <v>14725</v>
      </c>
      <c r="P24" s="41"/>
      <c r="S24" s="41"/>
    </row>
    <row r="25" spans="1:19" ht="15" customHeight="1" x14ac:dyDescent="0.25">
      <c r="A25" s="35" t="s">
        <v>80</v>
      </c>
      <c r="B25" s="36"/>
      <c r="C25" s="36"/>
      <c r="D25" s="36">
        <f>'A 3100 fl7'!$D$21</f>
        <v>150</v>
      </c>
      <c r="E25" s="36">
        <f>SUM('A 3100 fl2'!E21,'A 3100 fl8'!E19,'A 3100 fl9'!E21,'A 3100 fl11'!E18)</f>
        <v>990</v>
      </c>
      <c r="F25" s="36"/>
      <c r="G25" s="36"/>
      <c r="H25" s="36"/>
      <c r="I25" s="36"/>
      <c r="J25" s="36">
        <f t="shared" si="1"/>
        <v>1140</v>
      </c>
      <c r="P25" s="41"/>
      <c r="S25" s="41"/>
    </row>
    <row r="26" spans="1:19" ht="15" customHeight="1" x14ac:dyDescent="0.25">
      <c r="A26" s="35" t="s">
        <v>114</v>
      </c>
      <c r="B26" s="36"/>
      <c r="C26" s="36"/>
      <c r="D26" s="36">
        <f>SUM('A 3100 fl3'!D18,'A 3100 fl4'!D18,'A 3100 fl6'!D21,'A 3100 fl8'!D21,'A 3100 fl9'!D20,'A 3100 fl1'!D20,)</f>
        <v>9490</v>
      </c>
      <c r="E26" s="36"/>
      <c r="F26" s="36"/>
      <c r="G26" s="36"/>
      <c r="H26" s="36"/>
      <c r="I26" s="36"/>
      <c r="J26" s="36">
        <f t="shared" si="1"/>
        <v>9490</v>
      </c>
      <c r="P26" s="41"/>
      <c r="S26" s="41"/>
    </row>
    <row r="27" spans="1:19" ht="15" customHeight="1" x14ac:dyDescent="0.25">
      <c r="A27" s="35" t="s">
        <v>108</v>
      </c>
      <c r="B27" s="36"/>
      <c r="C27" s="36"/>
      <c r="D27" s="36">
        <v>225</v>
      </c>
      <c r="E27" s="36"/>
      <c r="F27" s="36"/>
      <c r="G27" s="36"/>
      <c r="H27" s="36"/>
      <c r="I27" s="36"/>
      <c r="J27" s="36">
        <f t="shared" si="1"/>
        <v>225</v>
      </c>
      <c r="P27" s="41"/>
      <c r="S27" s="41"/>
    </row>
    <row r="28" spans="1:19" ht="15" customHeight="1" x14ac:dyDescent="0.25">
      <c r="A28" s="35" t="s">
        <v>36</v>
      </c>
      <c r="B28" s="36"/>
      <c r="C28" s="36"/>
      <c r="D28" s="37">
        <f>SUM('A 3100 fl3'!D20,'A 3100 fl4'!D19,'A 3100 fl5'!D18)</f>
        <v>2330</v>
      </c>
      <c r="E28" s="36"/>
      <c r="F28" s="36"/>
      <c r="G28" s="36"/>
      <c r="H28" s="36"/>
      <c r="I28" s="36"/>
      <c r="J28" s="36">
        <f t="shared" si="1"/>
        <v>2330</v>
      </c>
      <c r="P28" s="41"/>
      <c r="S28" s="41"/>
    </row>
    <row r="29" spans="1:19" ht="15" customHeight="1" x14ac:dyDescent="0.25">
      <c r="A29" s="35" t="s">
        <v>126</v>
      </c>
      <c r="B29" s="36"/>
      <c r="C29" s="36"/>
      <c r="D29" s="36"/>
      <c r="E29" s="36">
        <f>SUM('A 3100 fl3'!E21,'A 3100 fl4'!E20,'A 3100 fl5'!E19,'A 3100 fl8'!E18,'A 3100 fl9'!E18,'A 3100 fl12'!E22,)</f>
        <v>2725</v>
      </c>
      <c r="F29" s="36"/>
      <c r="G29" s="36"/>
      <c r="H29" s="36"/>
      <c r="I29" s="36"/>
      <c r="J29" s="36">
        <f t="shared" si="1"/>
        <v>2725</v>
      </c>
      <c r="P29" s="41"/>
      <c r="S29" s="41"/>
    </row>
    <row r="30" spans="1:19" ht="15" customHeight="1" x14ac:dyDescent="0.25">
      <c r="A30" s="35" t="s">
        <v>81</v>
      </c>
      <c r="B30" s="36"/>
      <c r="C30" s="36"/>
      <c r="D30" s="36"/>
      <c r="E30" s="36">
        <v>120</v>
      </c>
      <c r="F30" s="36"/>
      <c r="G30" s="36"/>
      <c r="H30" s="36"/>
      <c r="I30" s="36"/>
      <c r="J30" s="36">
        <f t="shared" si="1"/>
        <v>120</v>
      </c>
      <c r="P30" s="41"/>
      <c r="S30" s="41"/>
    </row>
    <row r="31" spans="1:19" ht="15" customHeight="1" x14ac:dyDescent="0.25">
      <c r="A31" s="35" t="s">
        <v>137</v>
      </c>
      <c r="B31" s="36"/>
      <c r="C31" s="36"/>
      <c r="D31" s="36">
        <f>'A 3100 fl7'!$D$19</f>
        <v>2700</v>
      </c>
      <c r="E31" s="36">
        <v>360</v>
      </c>
      <c r="F31" s="36"/>
      <c r="G31" s="36"/>
      <c r="H31" s="36"/>
      <c r="I31" s="36"/>
      <c r="J31" s="36">
        <f t="shared" si="1"/>
        <v>3060</v>
      </c>
      <c r="P31" s="41"/>
      <c r="S31" s="41"/>
    </row>
    <row r="32" spans="1:19" ht="15" customHeight="1" x14ac:dyDescent="0.25">
      <c r="A32" s="35" t="s">
        <v>118</v>
      </c>
      <c r="B32" s="36"/>
      <c r="C32" s="36"/>
      <c r="D32" s="36">
        <v>1825</v>
      </c>
      <c r="E32" s="36"/>
      <c r="F32" s="36"/>
      <c r="G32" s="36"/>
      <c r="H32" s="36"/>
      <c r="I32" s="36"/>
      <c r="J32" s="36">
        <f t="shared" si="1"/>
        <v>1825</v>
      </c>
      <c r="P32" s="41"/>
      <c r="S32" s="41"/>
    </row>
    <row r="33" spans="1:15" ht="13.2" customHeight="1" x14ac:dyDescent="0.25">
      <c r="A33" s="35" t="s">
        <v>35</v>
      </c>
      <c r="B33" s="36"/>
      <c r="C33" s="36"/>
      <c r="D33" s="37">
        <v>150</v>
      </c>
      <c r="E33" s="36">
        <f>'A 3100 fl1'!E19</f>
        <v>610</v>
      </c>
      <c r="F33" s="36"/>
      <c r="G33" s="36"/>
      <c r="H33" s="36"/>
      <c r="I33" s="36"/>
      <c r="J33" s="36">
        <f t="shared" si="1"/>
        <v>760</v>
      </c>
      <c r="K33" s="27"/>
      <c r="L33" s="27"/>
    </row>
    <row r="34" spans="1:15" ht="13.8" customHeight="1" x14ac:dyDescent="0.25">
      <c r="A34" s="35" t="s">
        <v>138</v>
      </c>
      <c r="B34" s="36"/>
      <c r="C34" s="36"/>
      <c r="D34" s="36">
        <f>SUM('A 3100 fl6'!D17,'A 3100 fl8'!D22)</f>
        <v>2200</v>
      </c>
      <c r="E34" s="36"/>
      <c r="F34" s="36"/>
      <c r="G34" s="36"/>
      <c r="H34" s="36"/>
      <c r="I34" s="36"/>
      <c r="J34" s="36">
        <f t="shared" si="1"/>
        <v>2200</v>
      </c>
      <c r="K34" s="27"/>
      <c r="L34" s="27"/>
      <c r="O34" s="27"/>
    </row>
    <row r="35" spans="1:15" ht="13.8" x14ac:dyDescent="0.25">
      <c r="A35" s="35" t="s">
        <v>82</v>
      </c>
      <c r="B35" s="36"/>
      <c r="C35" s="36"/>
      <c r="D35" s="37">
        <v>900</v>
      </c>
      <c r="E35" s="43"/>
      <c r="F35" s="36"/>
      <c r="G35" s="36"/>
      <c r="H35" s="36"/>
      <c r="I35" s="36"/>
      <c r="J35" s="36">
        <f t="shared" si="1"/>
        <v>900</v>
      </c>
      <c r="K35" s="27"/>
      <c r="M35" s="27"/>
    </row>
    <row r="36" spans="1:15" ht="13.8" x14ac:dyDescent="0.25">
      <c r="A36" s="35" t="s">
        <v>83</v>
      </c>
      <c r="B36" s="36"/>
      <c r="C36" s="36"/>
      <c r="D36" s="37">
        <v>2550</v>
      </c>
      <c r="E36" s="36"/>
      <c r="F36" s="36"/>
      <c r="G36" s="36"/>
      <c r="H36" s="36"/>
      <c r="I36" s="36"/>
      <c r="J36" s="36">
        <f t="shared" si="1"/>
        <v>2550</v>
      </c>
    </row>
    <row r="37" spans="1:15" ht="13.8" x14ac:dyDescent="0.25">
      <c r="A37" s="35" t="s">
        <v>33</v>
      </c>
      <c r="B37" s="36"/>
      <c r="C37" s="36"/>
      <c r="D37" s="37">
        <f>SUM('A 3100 fl2'!D25,'A 3100 fl3'!D16,'A 3100 fl4'!D16,'A 3100 fl5'!D16,'A 3100 fl6'!D16,'A 3100 fl7'!D16,'A 3100 fl8'!D16,'A 3100 fl9'!D16,'A 3100 fl10'!D16,'A 3100 fl11'!D16,'A 3100 fl12'!D20,'A 3100 fl1'!E16,)</f>
        <v>76155</v>
      </c>
      <c r="E37" s="36">
        <f>'A 3100 fl10'!E16</f>
        <v>120</v>
      </c>
      <c r="F37" s="36"/>
      <c r="G37" s="36">
        <v>1800</v>
      </c>
      <c r="H37" s="36">
        <f>'A 3100 fl1'!G16</f>
        <v>1125</v>
      </c>
      <c r="I37" s="36">
        <f>'A 3100 fl13'!I16</f>
        <v>720</v>
      </c>
      <c r="J37" s="36">
        <f t="shared" si="1"/>
        <v>79920</v>
      </c>
    </row>
    <row r="38" spans="1:15" ht="13.8" x14ac:dyDescent="0.25">
      <c r="A38" s="35" t="s">
        <v>136</v>
      </c>
      <c r="B38" s="36"/>
      <c r="C38" s="36"/>
      <c r="D38" s="37"/>
      <c r="E38" s="36">
        <f>SUM('A 3100 fl2'!E26,'A 3100 fl6'!E18,'A 3100 fl7'!E20,'A 3100 fl10'!E18,'A 3100 fl11'!E19,'A 3100 fl1'!E21,)</f>
        <v>4560</v>
      </c>
      <c r="F38" s="36"/>
      <c r="G38" s="36"/>
      <c r="H38" s="36"/>
      <c r="I38" s="36"/>
      <c r="J38" s="36">
        <f t="shared" si="1"/>
        <v>4560</v>
      </c>
      <c r="M38" s="27"/>
    </row>
    <row r="39" spans="1:15" ht="13.8" x14ac:dyDescent="0.25">
      <c r="A39" s="35" t="s">
        <v>37</v>
      </c>
      <c r="B39" s="36"/>
      <c r="C39" s="36"/>
      <c r="D39" s="36"/>
      <c r="E39" s="36">
        <v>1225</v>
      </c>
      <c r="F39" s="36"/>
      <c r="G39" s="36"/>
      <c r="H39" s="36"/>
      <c r="I39" s="36"/>
      <c r="J39" s="36">
        <f t="shared" si="1"/>
        <v>1225</v>
      </c>
    </row>
    <row r="40" spans="1:15" ht="13.8" x14ac:dyDescent="0.25">
      <c r="A40" s="35" t="s">
        <v>135</v>
      </c>
      <c r="B40" s="36"/>
      <c r="C40" s="36"/>
      <c r="D40" s="37"/>
      <c r="E40" s="36">
        <f>SUM('A 3100 fl2'!E27,'A 3100 fl3'!E23,'A 3100 fl4'!E21,'A 3100 fl5'!E20,'A 3100 fl6'!E23,'A 3100 fl7'!E23,'A 3100 fl8'!E23,'A 3100 fl9'!E22,'A 3100 fl10'!E20,'A 3100 fl11'!E20,'A 3100 fl12'!E23,'A 3100 fl1'!E23,)</f>
        <v>590</v>
      </c>
      <c r="F40" s="36"/>
      <c r="G40" s="36"/>
      <c r="H40" s="36"/>
      <c r="I40" s="36"/>
      <c r="J40" s="36">
        <f t="shared" si="1"/>
        <v>590</v>
      </c>
      <c r="K40" s="22"/>
      <c r="M40" s="27"/>
      <c r="N40" s="27"/>
    </row>
    <row r="41" spans="1:15" ht="14.4" thickBot="1" x14ac:dyDescent="0.3">
      <c r="A41" s="35" t="s">
        <v>85</v>
      </c>
      <c r="B41" s="36"/>
      <c r="C41" s="36"/>
      <c r="D41" s="37">
        <v>500</v>
      </c>
      <c r="E41" s="36"/>
      <c r="F41" s="36">
        <v>500</v>
      </c>
      <c r="G41" s="36"/>
      <c r="H41" s="36"/>
      <c r="I41" s="36"/>
      <c r="J41" s="36">
        <f t="shared" si="1"/>
        <v>1000</v>
      </c>
      <c r="M41" s="27"/>
    </row>
    <row r="42" spans="1:15" ht="13.2" customHeight="1" x14ac:dyDescent="0.25">
      <c r="A42" s="221" t="s">
        <v>39</v>
      </c>
      <c r="B42" s="222"/>
      <c r="C42" s="223"/>
      <c r="D42" s="209">
        <f>SUM(D12:D41)</f>
        <v>326920</v>
      </c>
      <c r="E42" s="209">
        <f>SUM(E12:E41)</f>
        <v>11340</v>
      </c>
      <c r="F42" s="209">
        <f>SUM(F12:F41)</f>
        <v>15815</v>
      </c>
      <c r="G42" s="209">
        <f>SUM(G12:G41)</f>
        <v>3520</v>
      </c>
      <c r="H42" s="209">
        <f t="shared" ref="H42:I42" si="2">SUM(H12:H41)</f>
        <v>1125</v>
      </c>
      <c r="I42" s="209">
        <f t="shared" si="2"/>
        <v>2865</v>
      </c>
      <c r="J42" s="211">
        <f>SUM(D42:I43)</f>
        <v>361585</v>
      </c>
      <c r="L42" s="27"/>
    </row>
    <row r="43" spans="1:15" ht="13.8" customHeight="1" thickBot="1" x14ac:dyDescent="0.3">
      <c r="A43" s="224"/>
      <c r="B43" s="225"/>
      <c r="C43" s="226"/>
      <c r="D43" s="210"/>
      <c r="E43" s="210"/>
      <c r="F43" s="210"/>
      <c r="G43" s="210"/>
      <c r="H43" s="210"/>
      <c r="I43" s="210"/>
      <c r="J43" s="212"/>
    </row>
    <row r="44" spans="1:15" x14ac:dyDescent="0.25">
      <c r="A44" s="213" t="s">
        <v>40</v>
      </c>
      <c r="B44" s="213"/>
      <c r="C44" s="213"/>
      <c r="D44" s="213"/>
      <c r="E44" s="213"/>
      <c r="F44" s="213"/>
      <c r="G44" s="213"/>
      <c r="H44" s="213"/>
      <c r="I44" s="214"/>
      <c r="J44" s="215">
        <f>SUM(J12:J41)</f>
        <v>361585</v>
      </c>
    </row>
    <row r="45" spans="1:15" ht="13.8" thickBot="1" x14ac:dyDescent="0.3">
      <c r="A45" s="213"/>
      <c r="B45" s="213"/>
      <c r="C45" s="213"/>
      <c r="D45" s="213"/>
      <c r="E45" s="213"/>
      <c r="F45" s="213"/>
      <c r="G45" s="213"/>
      <c r="H45" s="213"/>
      <c r="I45" s="214"/>
      <c r="J45" s="216"/>
    </row>
    <row r="46" spans="1:15" ht="13.8" thickTop="1" x14ac:dyDescent="0.25">
      <c r="A46" s="217" t="s">
        <v>100</v>
      </c>
      <c r="B46" s="217"/>
      <c r="C46" s="217"/>
      <c r="D46" s="217"/>
      <c r="E46" s="217"/>
      <c r="F46" s="217"/>
      <c r="G46" s="217"/>
      <c r="H46" s="217"/>
      <c r="I46" s="218"/>
      <c r="J46" s="219">
        <f>SUM(J44,H52)</f>
        <v>464325</v>
      </c>
    </row>
    <row r="47" spans="1:15" ht="13.8" thickBot="1" x14ac:dyDescent="0.3">
      <c r="A47" s="217"/>
      <c r="B47" s="217"/>
      <c r="C47" s="217"/>
      <c r="D47" s="217"/>
      <c r="E47" s="217"/>
      <c r="F47" s="217"/>
      <c r="G47" s="217"/>
      <c r="H47" s="217"/>
      <c r="I47" s="218"/>
      <c r="J47" s="220"/>
    </row>
    <row r="48" spans="1:15" ht="13.8" thickTop="1" x14ac:dyDescent="0.25">
      <c r="A48" s="207" t="s">
        <v>41</v>
      </c>
      <c r="B48" s="207"/>
      <c r="C48" s="207"/>
      <c r="D48" s="44"/>
      <c r="E48" s="45"/>
      <c r="F48" s="46"/>
      <c r="G48" s="46"/>
      <c r="H48" s="46"/>
    </row>
    <row r="49" spans="1:12" x14ac:dyDescent="0.25">
      <c r="A49" s="208" t="s">
        <v>43</v>
      </c>
      <c r="B49" s="208"/>
      <c r="C49" s="208"/>
      <c r="D49" s="47"/>
      <c r="E49" s="208" t="s">
        <v>42</v>
      </c>
      <c r="F49" s="208"/>
      <c r="G49" s="208"/>
      <c r="H49" s="47"/>
    </row>
    <row r="50" spans="1:12" x14ac:dyDescent="0.25">
      <c r="A50" s="208" t="s">
        <v>44</v>
      </c>
      <c r="B50" s="208"/>
      <c r="C50" s="208"/>
      <c r="D50" s="47"/>
      <c r="E50" s="208" t="s">
        <v>142</v>
      </c>
      <c r="F50" s="208"/>
      <c r="G50" s="208"/>
      <c r="H50" s="47"/>
      <c r="I50" s="27"/>
      <c r="J50" s="22"/>
    </row>
    <row r="51" spans="1:12" x14ac:dyDescent="0.25">
      <c r="A51" s="208" t="s">
        <v>46</v>
      </c>
      <c r="B51" s="208"/>
      <c r="C51" s="208"/>
      <c r="D51" s="47"/>
      <c r="E51" s="208" t="s">
        <v>143</v>
      </c>
      <c r="F51" s="208"/>
      <c r="G51" s="208"/>
      <c r="H51" s="47"/>
    </row>
    <row r="52" spans="1:12" x14ac:dyDescent="0.25">
      <c r="A52" s="206" t="s">
        <v>144</v>
      </c>
      <c r="B52" s="206"/>
      <c r="C52" s="206"/>
      <c r="D52" s="47"/>
      <c r="E52" s="48"/>
      <c r="F52" s="48"/>
      <c r="G52" s="48"/>
      <c r="H52" s="49">
        <f>SUM('A 3100 fl2'!H39,'A 3100 fl3'!H34,'A 3100 fl4'!H33,'A 3100 fl5'!H32,'A 3100 fl6'!H34,'A 3100 fl7'!H34,'A 3100 fl8'!H34,'A 3100 fl9'!H33,'A 3100 fl10'!H31,'A 3100 fl11'!H32,'A 3100 fl12'!H35,'A 3100 fl1'!H34,'A 3100 fl13'!H28,)</f>
        <v>102740</v>
      </c>
    </row>
    <row r="53" spans="1:12" x14ac:dyDescent="0.25">
      <c r="L53" s="27"/>
    </row>
    <row r="54" spans="1:12" x14ac:dyDescent="0.25">
      <c r="J54" s="27"/>
    </row>
    <row r="55" spans="1:12" x14ac:dyDescent="0.25">
      <c r="D55" s="22"/>
    </row>
    <row r="56" spans="1:12" x14ac:dyDescent="0.25">
      <c r="J56" s="27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42:I43"/>
    <mergeCell ref="J42:J43"/>
    <mergeCell ref="A44:I45"/>
    <mergeCell ref="J44:J45"/>
    <mergeCell ref="A46:I47"/>
    <mergeCell ref="J46:J47"/>
    <mergeCell ref="A42:C43"/>
    <mergeCell ref="D42:D43"/>
    <mergeCell ref="E42:E43"/>
    <mergeCell ref="F42:F43"/>
    <mergeCell ref="G42:G43"/>
    <mergeCell ref="H42:H43"/>
    <mergeCell ref="A52:C52"/>
    <mergeCell ref="A48:C48"/>
    <mergeCell ref="A49:C49"/>
    <mergeCell ref="E49:G49"/>
    <mergeCell ref="A50:C50"/>
    <mergeCell ref="E50:G50"/>
    <mergeCell ref="A51:C51"/>
    <mergeCell ref="E51:G51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H66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69" customWidth="1"/>
    <col min="2" max="2" width="9" style="69" customWidth="1"/>
    <col min="3" max="3" width="14.88671875" style="69" customWidth="1"/>
    <col min="4" max="4" width="22.33203125" style="69" customWidth="1"/>
    <col min="5" max="5" width="15.5546875" style="69" customWidth="1"/>
    <col min="6" max="6" width="11.44140625" style="69" customWidth="1"/>
    <col min="7" max="8" width="10.109375" style="69" customWidth="1"/>
    <col min="9" max="16384" width="9.109375" style="69"/>
  </cols>
  <sheetData>
    <row r="1" spans="1:8" ht="15.75" customHeight="1" x14ac:dyDescent="0.25">
      <c r="A1" s="251" t="s">
        <v>0</v>
      </c>
      <c r="B1" s="251"/>
      <c r="C1" s="251"/>
      <c r="D1" s="251"/>
      <c r="E1" s="251"/>
      <c r="F1" s="251"/>
      <c r="G1" s="251"/>
      <c r="H1" s="251"/>
    </row>
    <row r="2" spans="1:8" ht="15.75" customHeight="1" x14ac:dyDescent="0.25">
      <c r="A2" s="251"/>
      <c r="B2" s="251"/>
      <c r="C2" s="251"/>
      <c r="D2" s="251"/>
      <c r="E2" s="251"/>
      <c r="F2" s="251"/>
      <c r="G2" s="251"/>
      <c r="H2" s="251"/>
    </row>
    <row r="3" spans="1:8" ht="12.75" customHeight="1" x14ac:dyDescent="0.25">
      <c r="A3" s="252" t="s">
        <v>48</v>
      </c>
      <c r="B3" s="252"/>
      <c r="C3" s="252"/>
      <c r="D3" s="252"/>
      <c r="E3" s="252"/>
      <c r="F3" s="252"/>
      <c r="G3" s="252"/>
      <c r="H3" s="252"/>
    </row>
    <row r="4" spans="1:8" ht="12.75" customHeight="1" x14ac:dyDescent="0.25">
      <c r="A4" s="252"/>
      <c r="B4" s="252"/>
      <c r="C4" s="252"/>
      <c r="D4" s="252"/>
      <c r="E4" s="252"/>
      <c r="F4" s="252"/>
      <c r="G4" s="252"/>
      <c r="H4" s="252"/>
    </row>
    <row r="5" spans="1:8" ht="15" customHeight="1" x14ac:dyDescent="0.25">
      <c r="A5" s="317" t="s">
        <v>49</v>
      </c>
      <c r="B5" s="317"/>
      <c r="C5" s="317"/>
      <c r="D5" s="317"/>
      <c r="E5" s="317"/>
      <c r="F5" s="317"/>
      <c r="G5" s="317"/>
      <c r="H5" s="317"/>
    </row>
    <row r="6" spans="1:8" ht="17.399999999999999" customHeight="1" x14ac:dyDescent="0.25">
      <c r="A6" s="253" t="s">
        <v>147</v>
      </c>
      <c r="B6" s="254"/>
      <c r="C6" s="254"/>
      <c r="D6" s="254"/>
      <c r="E6" s="254"/>
      <c r="F6" s="254"/>
      <c r="G6" s="254"/>
      <c r="H6" s="254"/>
    </row>
    <row r="7" spans="1:8" ht="17.399999999999999" customHeight="1" x14ac:dyDescent="0.25">
      <c r="A7" s="255"/>
      <c r="B7" s="256"/>
      <c r="C7" s="256"/>
      <c r="D7" s="256"/>
      <c r="E7" s="256"/>
      <c r="F7" s="256"/>
      <c r="G7" s="256"/>
      <c r="H7" s="256"/>
    </row>
    <row r="8" spans="1:8" ht="15" customHeight="1" x14ac:dyDescent="0.4">
      <c r="A8" s="70"/>
      <c r="B8" s="70"/>
      <c r="C8" s="70"/>
      <c r="D8" s="70"/>
      <c r="E8" s="70"/>
      <c r="F8" s="70"/>
      <c r="G8" s="257" t="s">
        <v>157</v>
      </c>
      <c r="H8" s="258"/>
    </row>
    <row r="9" spans="1:8" ht="15" customHeight="1" x14ac:dyDescent="0.25">
      <c r="A9" s="259" t="s">
        <v>50</v>
      </c>
      <c r="B9" s="261" t="s">
        <v>51</v>
      </c>
      <c r="C9" s="261" t="s">
        <v>52</v>
      </c>
      <c r="D9" s="261" t="s">
        <v>53</v>
      </c>
      <c r="E9" s="72" t="s">
        <v>54</v>
      </c>
      <c r="F9" s="261" t="s">
        <v>55</v>
      </c>
      <c r="G9" s="72" t="s">
        <v>56</v>
      </c>
      <c r="H9" s="72" t="s">
        <v>57</v>
      </c>
    </row>
    <row r="10" spans="1:8" ht="15" customHeight="1" x14ac:dyDescent="0.25">
      <c r="A10" s="260"/>
      <c r="B10" s="261"/>
      <c r="C10" s="261"/>
      <c r="D10" s="261"/>
      <c r="E10" s="73" t="s">
        <v>58</v>
      </c>
      <c r="F10" s="261"/>
      <c r="G10" s="73" t="s">
        <v>59</v>
      </c>
      <c r="H10" s="73" t="s">
        <v>59</v>
      </c>
    </row>
    <row r="11" spans="1:8" ht="15" customHeight="1" x14ac:dyDescent="0.25">
      <c r="A11" s="74" t="s">
        <v>165</v>
      </c>
      <c r="B11" s="75">
        <f>'A 3200'!F12</f>
        <v>1065</v>
      </c>
      <c r="C11" s="75" t="s">
        <v>60</v>
      </c>
      <c r="D11" s="76" t="s">
        <v>61</v>
      </c>
      <c r="E11" s="76"/>
      <c r="F11" s="76" t="s">
        <v>62</v>
      </c>
      <c r="G11" s="77"/>
      <c r="H11" s="77"/>
    </row>
    <row r="12" spans="1:8" ht="15" customHeight="1" x14ac:dyDescent="0.25">
      <c r="A12" s="50" t="s">
        <v>166</v>
      </c>
      <c r="B12" s="76"/>
      <c r="C12" s="75"/>
      <c r="D12" s="76"/>
      <c r="E12" s="76"/>
      <c r="F12" s="76"/>
      <c r="G12" s="78"/>
      <c r="H12" s="78"/>
    </row>
    <row r="13" spans="1:8" ht="15" customHeight="1" x14ac:dyDescent="0.25">
      <c r="A13" s="74"/>
      <c r="B13" s="76"/>
      <c r="C13" s="75"/>
      <c r="D13" s="76"/>
      <c r="E13" s="76"/>
      <c r="F13" s="76"/>
      <c r="G13" s="78"/>
      <c r="H13" s="78"/>
    </row>
    <row r="14" spans="1:8" ht="15" customHeight="1" x14ac:dyDescent="0.25">
      <c r="A14" s="35" t="s">
        <v>34</v>
      </c>
      <c r="B14" s="76">
        <f>'A 3200'!D22</f>
        <v>16760</v>
      </c>
      <c r="C14" s="75" t="s">
        <v>20</v>
      </c>
      <c r="D14" s="76" t="s">
        <v>64</v>
      </c>
      <c r="E14" s="79"/>
      <c r="F14" s="79" t="s">
        <v>162</v>
      </c>
      <c r="G14" s="80"/>
      <c r="H14" s="80"/>
    </row>
    <row r="15" spans="1:8" ht="15" customHeight="1" x14ac:dyDescent="0.25">
      <c r="A15" s="35"/>
      <c r="B15" s="75">
        <f>'A 3200'!F22</f>
        <v>390</v>
      </c>
      <c r="C15" s="75" t="s">
        <v>68</v>
      </c>
      <c r="D15" s="76" t="s">
        <v>64</v>
      </c>
      <c r="E15" s="79"/>
      <c r="F15" s="79" t="s">
        <v>162</v>
      </c>
      <c r="G15" s="80"/>
      <c r="H15" s="80"/>
    </row>
    <row r="16" spans="1:8" ht="15" customHeight="1" x14ac:dyDescent="0.25">
      <c r="A16" s="35"/>
      <c r="B16" s="75"/>
      <c r="C16" s="75"/>
      <c r="D16" s="76"/>
      <c r="E16" s="79"/>
      <c r="F16" s="79"/>
      <c r="G16" s="80"/>
      <c r="H16" s="80"/>
    </row>
    <row r="17" spans="1:8" ht="15" customHeight="1" x14ac:dyDescent="0.25">
      <c r="A17" s="35" t="s">
        <v>33</v>
      </c>
      <c r="B17" s="75">
        <f>'A 3200'!D16</f>
        <v>3910</v>
      </c>
      <c r="C17" s="75" t="s">
        <v>20</v>
      </c>
      <c r="D17" s="76" t="s">
        <v>64</v>
      </c>
      <c r="E17" s="79"/>
      <c r="F17" s="79" t="s">
        <v>66</v>
      </c>
      <c r="G17" s="80"/>
      <c r="H17" s="80"/>
    </row>
    <row r="18" spans="1:8" ht="15" customHeight="1" x14ac:dyDescent="0.25">
      <c r="A18" s="35"/>
      <c r="B18" s="75">
        <f>'A 3200'!E16</f>
        <v>710</v>
      </c>
      <c r="C18" s="75" t="s">
        <v>68</v>
      </c>
      <c r="D18" s="76" t="s">
        <v>64</v>
      </c>
      <c r="E18" s="79"/>
      <c r="F18" s="79" t="s">
        <v>66</v>
      </c>
      <c r="G18" s="80"/>
      <c r="H18" s="80"/>
    </row>
    <row r="19" spans="1:8" ht="15" customHeight="1" x14ac:dyDescent="0.25">
      <c r="A19" s="35"/>
      <c r="B19" s="75"/>
      <c r="C19" s="75"/>
      <c r="D19" s="76"/>
      <c r="E19" s="79"/>
      <c r="F19" s="79"/>
      <c r="G19" s="80"/>
      <c r="H19" s="80"/>
    </row>
    <row r="20" spans="1:8" ht="15" customHeight="1" x14ac:dyDescent="0.25">
      <c r="A20" s="35" t="s">
        <v>316</v>
      </c>
      <c r="B20" s="75">
        <f>'A 3200'!H17</f>
        <v>90</v>
      </c>
      <c r="C20" s="75" t="s">
        <v>24</v>
      </c>
      <c r="D20" s="76" t="s">
        <v>64</v>
      </c>
      <c r="E20" s="79"/>
      <c r="F20" s="79" t="s">
        <v>66</v>
      </c>
      <c r="G20" s="80"/>
      <c r="H20" s="80"/>
    </row>
    <row r="21" spans="1:8" ht="15" customHeight="1" x14ac:dyDescent="0.25">
      <c r="A21" s="35"/>
      <c r="B21" s="75"/>
      <c r="C21" s="75"/>
      <c r="D21" s="76"/>
      <c r="E21" s="79"/>
      <c r="F21" s="79"/>
      <c r="G21" s="80"/>
      <c r="H21" s="80"/>
    </row>
    <row r="22" spans="1:8" ht="15" customHeight="1" x14ac:dyDescent="0.25">
      <c r="A22" s="35" t="s">
        <v>315</v>
      </c>
      <c r="B22" s="183">
        <f>'[1]A 3200'!I18</f>
        <v>1900</v>
      </c>
      <c r="C22" s="183" t="s">
        <v>25</v>
      </c>
      <c r="D22" s="76" t="s">
        <v>64</v>
      </c>
      <c r="E22" s="79"/>
      <c r="F22" s="79" t="s">
        <v>317</v>
      </c>
      <c r="G22" s="77"/>
      <c r="H22" s="80"/>
    </row>
    <row r="23" spans="1:8" ht="15" customHeight="1" x14ac:dyDescent="0.25">
      <c r="A23" s="35"/>
      <c r="B23" s="183"/>
      <c r="C23" s="183"/>
      <c r="D23" s="76"/>
      <c r="E23" s="79"/>
      <c r="F23" s="79"/>
      <c r="G23" s="80"/>
      <c r="H23" s="80"/>
    </row>
    <row r="24" spans="1:8" ht="15" customHeight="1" x14ac:dyDescent="0.25">
      <c r="A24" s="35" t="s">
        <v>116</v>
      </c>
      <c r="B24" s="75">
        <f>'A 3200'!D19</f>
        <v>80</v>
      </c>
      <c r="C24" s="75" t="s">
        <v>20</v>
      </c>
      <c r="D24" s="76" t="s">
        <v>163</v>
      </c>
      <c r="E24" s="79"/>
      <c r="F24" s="79" t="s">
        <v>66</v>
      </c>
      <c r="G24" s="80"/>
      <c r="H24" s="80"/>
    </row>
    <row r="25" spans="1:8" ht="15" customHeight="1" x14ac:dyDescent="0.25">
      <c r="A25" s="35"/>
      <c r="B25" s="75">
        <f>'A 3200'!E19</f>
        <v>570</v>
      </c>
      <c r="C25" s="75" t="s">
        <v>68</v>
      </c>
      <c r="D25" s="76" t="s">
        <v>163</v>
      </c>
      <c r="E25" s="79"/>
      <c r="F25" s="79" t="s">
        <v>66</v>
      </c>
      <c r="G25" s="80"/>
      <c r="H25" s="80"/>
    </row>
    <row r="26" spans="1:8" ht="15" customHeight="1" x14ac:dyDescent="0.25">
      <c r="A26" s="35"/>
      <c r="B26" s="75"/>
      <c r="C26" s="75"/>
      <c r="D26" s="76"/>
      <c r="E26" s="79"/>
      <c r="F26" s="79"/>
      <c r="G26" s="80"/>
      <c r="H26" s="80"/>
    </row>
    <row r="27" spans="1:8" ht="15" customHeight="1" x14ac:dyDescent="0.25">
      <c r="A27" s="35" t="s">
        <v>65</v>
      </c>
      <c r="B27" s="75">
        <f>'A 3200'!D20</f>
        <v>590</v>
      </c>
      <c r="C27" s="75" t="s">
        <v>20</v>
      </c>
      <c r="D27" s="76" t="s">
        <v>64</v>
      </c>
      <c r="E27" s="79"/>
      <c r="F27" s="79" t="s">
        <v>66</v>
      </c>
      <c r="G27" s="81"/>
      <c r="H27" s="81"/>
    </row>
    <row r="28" spans="1:8" ht="15" customHeight="1" x14ac:dyDescent="0.25">
      <c r="A28" s="35"/>
      <c r="B28" s="75"/>
      <c r="C28" s="75"/>
      <c r="D28" s="76"/>
      <c r="E28" s="79"/>
      <c r="F28" s="79"/>
      <c r="G28" s="81"/>
      <c r="H28" s="81"/>
    </row>
    <row r="29" spans="1:8" ht="15" customHeight="1" thickBot="1" x14ac:dyDescent="0.3">
      <c r="A29" s="35" t="s">
        <v>149</v>
      </c>
      <c r="B29" s="75">
        <f>'A 3200'!E21</f>
        <v>80</v>
      </c>
      <c r="C29" s="75" t="s">
        <v>68</v>
      </c>
      <c r="D29" s="76" t="s">
        <v>64</v>
      </c>
      <c r="E29" s="79"/>
      <c r="F29" s="79" t="s">
        <v>66</v>
      </c>
      <c r="G29" s="81"/>
      <c r="H29" s="81"/>
    </row>
    <row r="30" spans="1:8" ht="16.2" thickBot="1" x14ac:dyDescent="0.3">
      <c r="A30" s="247" t="s">
        <v>71</v>
      </c>
      <c r="B30" s="248"/>
      <c r="C30" s="248"/>
      <c r="D30" s="248"/>
      <c r="E30" s="248"/>
      <c r="F30" s="249"/>
      <c r="G30" s="83">
        <f>SUM(G11:G29)</f>
        <v>0</v>
      </c>
      <c r="H30" s="83">
        <f>SUM(H11:H29)</f>
        <v>0</v>
      </c>
    </row>
    <row r="31" spans="1:8" ht="15.6" x14ac:dyDescent="0.25">
      <c r="A31" s="250" t="s">
        <v>72</v>
      </c>
      <c r="B31" s="250"/>
      <c r="C31" s="250"/>
      <c r="D31" s="84"/>
      <c r="E31" s="84"/>
      <c r="F31" s="84"/>
      <c r="G31" s="84"/>
      <c r="H31" s="84"/>
    </row>
    <row r="32" spans="1:8" ht="15.6" x14ac:dyDescent="0.25">
      <c r="A32" s="85" t="s">
        <v>158</v>
      </c>
      <c r="B32" s="84"/>
      <c r="C32" s="84"/>
      <c r="D32" s="84"/>
      <c r="E32" s="84"/>
      <c r="F32" s="84"/>
      <c r="G32" s="84"/>
      <c r="H32" s="84"/>
    </row>
    <row r="33" spans="1:8" ht="15.6" x14ac:dyDescent="0.25">
      <c r="A33" s="84"/>
      <c r="B33" s="84"/>
      <c r="C33" s="84"/>
      <c r="D33" s="84"/>
      <c r="E33" s="84"/>
      <c r="F33" s="84"/>
      <c r="G33" s="86"/>
      <c r="H33" s="86"/>
    </row>
    <row r="34" spans="1:8" ht="15.6" x14ac:dyDescent="0.25">
      <c r="A34" s="84"/>
      <c r="B34" s="87"/>
      <c r="C34" s="84"/>
      <c r="D34" s="84"/>
      <c r="E34" s="84"/>
      <c r="F34" s="84"/>
      <c r="G34" s="84"/>
      <c r="H34" s="84"/>
    </row>
    <row r="35" spans="1:8" ht="15.6" x14ac:dyDescent="0.25">
      <c r="A35" s="84"/>
      <c r="B35" s="84"/>
      <c r="C35" s="84"/>
      <c r="D35" s="84"/>
      <c r="E35" s="84"/>
      <c r="F35" s="84"/>
      <c r="G35" s="84"/>
      <c r="H35" s="84"/>
    </row>
    <row r="36" spans="1:8" ht="15.6" x14ac:dyDescent="0.25">
      <c r="A36" s="84"/>
      <c r="B36" s="84"/>
      <c r="C36" s="84"/>
      <c r="D36" s="84"/>
      <c r="E36" s="84"/>
      <c r="F36" s="84"/>
      <c r="G36" s="84"/>
      <c r="H36" s="84"/>
    </row>
    <row r="37" spans="1:8" ht="15.6" x14ac:dyDescent="0.25">
      <c r="A37" s="84"/>
      <c r="B37" s="84"/>
      <c r="C37" s="84"/>
      <c r="D37" s="87"/>
      <c r="E37" s="84"/>
      <c r="F37" s="84"/>
      <c r="G37" s="84"/>
      <c r="H37" s="84"/>
    </row>
    <row r="38" spans="1:8" ht="15.6" x14ac:dyDescent="0.25">
      <c r="A38" s="84"/>
      <c r="B38" s="84"/>
      <c r="C38" s="84"/>
      <c r="D38" s="84"/>
      <c r="E38" s="84"/>
      <c r="F38" s="84"/>
      <c r="G38" s="84"/>
      <c r="H38" s="84"/>
    </row>
    <row r="39" spans="1:8" ht="15.6" x14ac:dyDescent="0.25">
      <c r="A39" s="84"/>
      <c r="B39" s="84"/>
      <c r="C39" s="84"/>
      <c r="D39" s="84"/>
      <c r="E39" s="84"/>
      <c r="F39" s="84"/>
      <c r="G39" s="84"/>
      <c r="H39" s="84"/>
    </row>
    <row r="40" spans="1:8" ht="15.6" x14ac:dyDescent="0.25">
      <c r="A40" s="84"/>
      <c r="B40" s="84"/>
      <c r="C40" s="84"/>
      <c r="D40" s="84"/>
      <c r="E40" s="84"/>
      <c r="F40" s="84"/>
      <c r="G40" s="84"/>
      <c r="H40" s="84"/>
    </row>
    <row r="41" spans="1:8" ht="15.6" x14ac:dyDescent="0.25">
      <c r="A41" s="84"/>
      <c r="B41" s="84"/>
      <c r="C41" s="84"/>
      <c r="D41" s="84"/>
      <c r="E41" s="84"/>
      <c r="F41" s="84"/>
      <c r="G41" s="84"/>
      <c r="H41" s="84"/>
    </row>
    <row r="42" spans="1:8" ht="15.6" x14ac:dyDescent="0.25">
      <c r="A42" s="84"/>
      <c r="B42" s="84"/>
      <c r="C42" s="84"/>
      <c r="D42" s="84"/>
      <c r="E42" s="84"/>
      <c r="F42" s="84"/>
      <c r="G42" s="84"/>
      <c r="H42" s="84"/>
    </row>
    <row r="43" spans="1:8" ht="15.6" x14ac:dyDescent="0.25">
      <c r="A43" s="84"/>
      <c r="B43" s="84"/>
      <c r="C43" s="84"/>
      <c r="D43" s="84"/>
      <c r="E43" s="84"/>
      <c r="F43" s="84"/>
      <c r="G43" s="84"/>
      <c r="H43" s="84"/>
    </row>
    <row r="44" spans="1:8" ht="15.6" x14ac:dyDescent="0.25">
      <c r="A44" s="84"/>
      <c r="B44" s="84"/>
      <c r="C44" s="84"/>
      <c r="D44" s="84"/>
      <c r="E44" s="84"/>
      <c r="F44" s="84"/>
      <c r="G44" s="84"/>
      <c r="H44" s="84"/>
    </row>
    <row r="45" spans="1:8" ht="15.6" x14ac:dyDescent="0.25">
      <c r="A45" s="84"/>
      <c r="B45" s="84"/>
      <c r="C45" s="84"/>
      <c r="D45" s="84"/>
      <c r="E45" s="84"/>
      <c r="F45" s="84"/>
      <c r="G45" s="84"/>
      <c r="H45" s="84"/>
    </row>
    <row r="46" spans="1:8" ht="15.6" x14ac:dyDescent="0.25">
      <c r="A46" s="84"/>
      <c r="B46" s="84"/>
      <c r="C46" s="84"/>
      <c r="D46" s="84"/>
      <c r="E46" s="84"/>
      <c r="F46" s="84"/>
      <c r="G46" s="84"/>
      <c r="H46" s="84"/>
    </row>
    <row r="47" spans="1:8" ht="15.6" x14ac:dyDescent="0.25">
      <c r="A47" s="84"/>
      <c r="B47" s="84"/>
      <c r="C47" s="84"/>
      <c r="D47" s="84"/>
      <c r="E47" s="84"/>
      <c r="F47" s="84"/>
      <c r="G47" s="84"/>
      <c r="H47" s="84"/>
    </row>
    <row r="48" spans="1:8" ht="15.6" x14ac:dyDescent="0.25">
      <c r="A48" s="84"/>
      <c r="B48" s="84"/>
      <c r="C48" s="84"/>
      <c r="D48" s="84"/>
      <c r="E48" s="84"/>
      <c r="F48" s="84"/>
      <c r="G48" s="84"/>
      <c r="H48" s="84"/>
    </row>
    <row r="49" spans="1:8" ht="15.6" x14ac:dyDescent="0.25">
      <c r="A49" s="84"/>
      <c r="B49" s="84"/>
      <c r="C49" s="84"/>
      <c r="D49" s="84"/>
      <c r="E49" s="84"/>
      <c r="F49" s="84"/>
      <c r="G49" s="84"/>
      <c r="H49" s="84"/>
    </row>
    <row r="50" spans="1:8" ht="15.6" x14ac:dyDescent="0.25">
      <c r="A50" s="84"/>
      <c r="B50" s="84"/>
      <c r="C50" s="84"/>
      <c r="D50" s="84"/>
      <c r="E50" s="84"/>
      <c r="F50" s="84"/>
      <c r="G50" s="84"/>
      <c r="H50" s="84"/>
    </row>
    <row r="51" spans="1:8" ht="15.6" x14ac:dyDescent="0.25">
      <c r="A51" s="84"/>
      <c r="B51" s="84"/>
      <c r="C51" s="84"/>
      <c r="D51" s="84"/>
      <c r="E51" s="84"/>
      <c r="F51" s="84"/>
      <c r="G51" s="84"/>
      <c r="H51" s="84"/>
    </row>
    <row r="52" spans="1:8" ht="15.6" x14ac:dyDescent="0.25">
      <c r="A52" s="84"/>
      <c r="B52" s="84"/>
      <c r="C52" s="84"/>
      <c r="D52" s="84"/>
      <c r="E52" s="84"/>
      <c r="F52" s="84"/>
      <c r="G52" s="84"/>
      <c r="H52" s="84"/>
    </row>
    <row r="53" spans="1:8" ht="15.6" x14ac:dyDescent="0.25">
      <c r="A53" s="84"/>
      <c r="B53" s="84"/>
      <c r="C53" s="84"/>
      <c r="D53" s="84"/>
      <c r="E53" s="84"/>
      <c r="F53" s="84"/>
      <c r="G53" s="84"/>
      <c r="H53" s="84"/>
    </row>
    <row r="54" spans="1:8" ht="15.6" x14ac:dyDescent="0.25">
      <c r="A54" s="84"/>
      <c r="B54" s="84"/>
      <c r="C54" s="84"/>
      <c r="D54" s="84"/>
      <c r="E54" s="84"/>
      <c r="F54" s="84"/>
      <c r="G54" s="84"/>
      <c r="H54" s="84"/>
    </row>
    <row r="55" spans="1:8" ht="15.6" x14ac:dyDescent="0.25">
      <c r="A55" s="84"/>
      <c r="B55" s="84"/>
      <c r="C55" s="84"/>
      <c r="D55" s="84"/>
      <c r="E55" s="84"/>
      <c r="F55" s="84"/>
      <c r="G55" s="84"/>
      <c r="H55" s="84"/>
    </row>
    <row r="56" spans="1:8" ht="15.6" x14ac:dyDescent="0.25">
      <c r="A56" s="84"/>
      <c r="B56" s="84"/>
      <c r="C56" s="84"/>
      <c r="D56" s="84"/>
      <c r="E56" s="84"/>
      <c r="F56" s="84"/>
      <c r="G56" s="84"/>
      <c r="H56" s="84"/>
    </row>
    <row r="57" spans="1:8" ht="15.6" x14ac:dyDescent="0.25">
      <c r="A57" s="84"/>
      <c r="B57" s="84"/>
      <c r="C57" s="84"/>
      <c r="D57" s="84"/>
      <c r="E57" s="84"/>
      <c r="F57" s="84"/>
      <c r="G57" s="84"/>
      <c r="H57" s="84"/>
    </row>
    <row r="58" spans="1:8" ht="15.6" x14ac:dyDescent="0.25">
      <c r="A58" s="84"/>
      <c r="B58" s="84"/>
      <c r="C58" s="84"/>
      <c r="D58" s="84"/>
      <c r="E58" s="84"/>
      <c r="F58" s="84"/>
      <c r="G58" s="84"/>
      <c r="H58" s="84"/>
    </row>
    <row r="59" spans="1:8" ht="15.6" x14ac:dyDescent="0.25">
      <c r="A59" s="84"/>
      <c r="B59" s="84"/>
      <c r="C59" s="84"/>
      <c r="D59" s="84"/>
      <c r="E59" s="84"/>
      <c r="F59" s="84"/>
      <c r="G59" s="84"/>
      <c r="H59" s="84"/>
    </row>
    <row r="60" spans="1:8" ht="15.6" x14ac:dyDescent="0.25">
      <c r="A60" s="84"/>
      <c r="B60" s="84"/>
      <c r="C60" s="84"/>
      <c r="D60" s="84"/>
      <c r="E60" s="84"/>
      <c r="F60" s="84"/>
      <c r="G60" s="84"/>
      <c r="H60" s="84"/>
    </row>
    <row r="61" spans="1:8" ht="15.6" x14ac:dyDescent="0.25">
      <c r="A61" s="84"/>
      <c r="B61" s="84"/>
      <c r="C61" s="84"/>
      <c r="D61" s="84"/>
      <c r="E61" s="84"/>
      <c r="F61" s="84"/>
      <c r="G61" s="84"/>
      <c r="H61" s="84"/>
    </row>
    <row r="62" spans="1:8" ht="15.6" x14ac:dyDescent="0.25">
      <c r="A62" s="84"/>
      <c r="B62" s="84"/>
      <c r="C62" s="84"/>
      <c r="D62" s="84"/>
      <c r="E62" s="84"/>
      <c r="F62" s="84"/>
      <c r="G62" s="84"/>
      <c r="H62" s="84"/>
    </row>
    <row r="63" spans="1:8" ht="15.6" x14ac:dyDescent="0.25">
      <c r="A63" s="84"/>
      <c r="B63" s="84"/>
      <c r="C63" s="84"/>
      <c r="D63" s="84"/>
      <c r="E63" s="84"/>
      <c r="F63" s="84"/>
      <c r="G63" s="84"/>
      <c r="H63" s="84"/>
    </row>
    <row r="64" spans="1:8" ht="15.6" x14ac:dyDescent="0.25">
      <c r="A64" s="84"/>
      <c r="B64" s="84"/>
      <c r="C64" s="84"/>
      <c r="D64" s="84"/>
      <c r="E64" s="84"/>
      <c r="F64" s="84"/>
      <c r="G64" s="84"/>
      <c r="H64" s="84"/>
    </row>
    <row r="65" spans="1:8" ht="15.6" x14ac:dyDescent="0.25">
      <c r="A65" s="84"/>
      <c r="B65" s="84"/>
      <c r="C65" s="84"/>
      <c r="D65" s="84"/>
      <c r="E65" s="84"/>
      <c r="F65" s="84"/>
      <c r="G65" s="84"/>
      <c r="H65" s="84"/>
    </row>
    <row r="66" spans="1:8" ht="15.6" x14ac:dyDescent="0.25">
      <c r="A66" s="84"/>
      <c r="B66" s="84"/>
      <c r="C66" s="84"/>
      <c r="D66" s="84"/>
      <c r="E66" s="84"/>
      <c r="F66" s="84"/>
      <c r="G66" s="84"/>
      <c r="H66" s="84"/>
    </row>
  </sheetData>
  <mergeCells count="12">
    <mergeCell ref="A30:F30"/>
    <mergeCell ref="A31:C3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65" orientation="portrait" horizontalDpi="4294967293" r:id="rId1"/>
  <headerFooter alignWithMargins="0"/>
  <rowBreaks count="1" manualBreakCount="1">
    <brk id="32" max="7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3" tint="0.59999389629810485"/>
  </sheetPr>
  <dimension ref="A1:I89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69" customWidth="1"/>
    <col min="2" max="2" width="10.88671875" style="69" customWidth="1"/>
    <col min="3" max="3" width="19.44140625" style="69" customWidth="1"/>
    <col min="4" max="4" width="19.5546875" style="69" customWidth="1"/>
    <col min="5" max="5" width="14.44140625" style="69" customWidth="1"/>
    <col min="6" max="16384" width="9.109375" style="69"/>
  </cols>
  <sheetData>
    <row r="1" spans="1:9" ht="15.75" customHeight="1" x14ac:dyDescent="0.25">
      <c r="A1" s="251" t="s">
        <v>0</v>
      </c>
      <c r="B1" s="251"/>
      <c r="C1" s="251"/>
      <c r="D1" s="251"/>
      <c r="E1" s="251"/>
    </row>
    <row r="2" spans="1:9" ht="15.75" customHeight="1" x14ac:dyDescent="0.25">
      <c r="A2" s="251"/>
      <c r="B2" s="251"/>
      <c r="C2" s="251"/>
      <c r="D2" s="251"/>
      <c r="E2" s="251"/>
    </row>
    <row r="3" spans="1:9" ht="12.75" customHeight="1" x14ac:dyDescent="0.25">
      <c r="A3" s="252" t="s">
        <v>167</v>
      </c>
      <c r="B3" s="252"/>
      <c r="C3" s="252"/>
      <c r="D3" s="252"/>
      <c r="E3" s="252"/>
    </row>
    <row r="4" spans="1:9" ht="12.75" customHeight="1" x14ac:dyDescent="0.25">
      <c r="A4" s="252"/>
      <c r="B4" s="252"/>
      <c r="C4" s="252"/>
      <c r="D4" s="252"/>
      <c r="E4" s="252"/>
    </row>
    <row r="5" spans="1:9" ht="15" customHeight="1" x14ac:dyDescent="0.25">
      <c r="A5" s="316" t="s">
        <v>168</v>
      </c>
      <c r="B5" s="316"/>
      <c r="C5" s="316"/>
      <c r="D5" s="316"/>
      <c r="E5" s="316"/>
    </row>
    <row r="6" spans="1:9" ht="17.399999999999999" customHeight="1" x14ac:dyDescent="0.25">
      <c r="A6" s="267" t="s">
        <v>103</v>
      </c>
      <c r="B6" s="268"/>
      <c r="C6" s="268"/>
      <c r="D6" s="268"/>
      <c r="E6" s="269"/>
    </row>
    <row r="7" spans="1:9" ht="17.399999999999999" customHeight="1" x14ac:dyDescent="0.25">
      <c r="A7" s="270"/>
      <c r="B7" s="271"/>
      <c r="C7" s="271"/>
      <c r="D7" s="271"/>
      <c r="E7" s="272"/>
    </row>
    <row r="8" spans="1:9" ht="15" customHeight="1" x14ac:dyDescent="0.4">
      <c r="A8" s="273"/>
      <c r="B8" s="273"/>
      <c r="C8" s="273"/>
      <c r="D8" s="273"/>
      <c r="E8" s="273"/>
    </row>
    <row r="9" spans="1:9" ht="15" customHeight="1" x14ac:dyDescent="0.25">
      <c r="A9" s="259" t="s">
        <v>169</v>
      </c>
      <c r="B9" s="261" t="s">
        <v>51</v>
      </c>
      <c r="C9" s="261" t="s">
        <v>52</v>
      </c>
      <c r="D9" s="180" t="s">
        <v>54</v>
      </c>
      <c r="E9" s="259" t="s">
        <v>170</v>
      </c>
    </row>
    <row r="10" spans="1:9" ht="15" customHeight="1" x14ac:dyDescent="0.25">
      <c r="A10" s="260"/>
      <c r="B10" s="261"/>
      <c r="C10" s="261"/>
      <c r="D10" s="181" t="s">
        <v>58</v>
      </c>
      <c r="E10" s="260"/>
    </row>
    <row r="11" spans="1:9" ht="15" customHeight="1" x14ac:dyDescent="0.25">
      <c r="A11" s="73" t="s">
        <v>173</v>
      </c>
      <c r="B11" s="73"/>
      <c r="C11" s="73"/>
      <c r="D11" s="180" t="s">
        <v>171</v>
      </c>
      <c r="E11" s="91"/>
      <c r="H11" s="92"/>
      <c r="I11" s="92"/>
    </row>
    <row r="12" spans="1:9" ht="15" customHeight="1" x14ac:dyDescent="0.25">
      <c r="A12" s="263" t="s">
        <v>299</v>
      </c>
      <c r="B12" s="265">
        <f>SUM('A 3100 '!G19,'A 3100 '!E37,'A 3100 '!G37:H37,'A 3200'!E16,)</f>
        <v>4475</v>
      </c>
      <c r="C12" s="88" t="s">
        <v>172</v>
      </c>
      <c r="D12" s="88"/>
      <c r="E12" s="89"/>
      <c r="H12" s="92"/>
      <c r="I12" s="92"/>
    </row>
    <row r="13" spans="1:9" ht="15" customHeight="1" x14ac:dyDescent="0.25">
      <c r="A13" s="264"/>
      <c r="B13" s="266"/>
      <c r="C13" s="75" t="s">
        <v>294</v>
      </c>
      <c r="D13" s="75"/>
      <c r="E13" s="90"/>
      <c r="H13" s="92"/>
      <c r="I13" s="92"/>
    </row>
    <row r="14" spans="1:9" ht="15" customHeight="1" x14ac:dyDescent="0.25">
      <c r="A14" s="71" t="s">
        <v>174</v>
      </c>
      <c r="B14" s="71"/>
      <c r="C14" s="71"/>
      <c r="D14" s="71"/>
      <c r="E14" s="93"/>
      <c r="H14" s="92"/>
      <c r="I14" s="92"/>
    </row>
    <row r="15" spans="1:9" ht="15" customHeight="1" x14ac:dyDescent="0.25">
      <c r="A15" s="94" t="s">
        <v>175</v>
      </c>
      <c r="B15" s="76">
        <f>SUM('A 3100 '!F12,'A 3200'!F12,)</f>
        <v>13645</v>
      </c>
      <c r="C15" s="95" t="s">
        <v>60</v>
      </c>
      <c r="D15" s="76"/>
      <c r="E15" s="78"/>
      <c r="H15" s="92"/>
      <c r="I15" s="92"/>
    </row>
    <row r="16" spans="1:9" ht="15" customHeight="1" x14ac:dyDescent="0.25">
      <c r="A16" s="94" t="s">
        <v>295</v>
      </c>
      <c r="B16" s="76">
        <f>SUM('A Neo'!F17:F18)</f>
        <v>4125</v>
      </c>
      <c r="C16" s="95" t="s">
        <v>60</v>
      </c>
      <c r="D16" s="76"/>
      <c r="E16" s="78"/>
      <c r="H16" s="92"/>
      <c r="I16" s="92"/>
    </row>
    <row r="17" spans="1:9" ht="15" customHeight="1" x14ac:dyDescent="0.25">
      <c r="A17" s="71" t="s">
        <v>176</v>
      </c>
      <c r="B17" s="71"/>
      <c r="C17" s="71"/>
      <c r="D17" s="71"/>
      <c r="E17" s="93"/>
      <c r="H17" s="92"/>
      <c r="I17" s="92"/>
    </row>
    <row r="18" spans="1:9" ht="15" customHeight="1" x14ac:dyDescent="0.25">
      <c r="A18" s="94" t="s">
        <v>177</v>
      </c>
      <c r="B18" s="76">
        <f>SUM('A 3100 '!E42:E43,'A 3200'!E23:E24,)</f>
        <v>12700</v>
      </c>
      <c r="C18" s="76" t="s">
        <v>68</v>
      </c>
      <c r="D18" s="76"/>
      <c r="E18" s="78"/>
      <c r="H18" s="92"/>
      <c r="I18" s="92"/>
    </row>
    <row r="19" spans="1:9" ht="27.6" x14ac:dyDescent="0.25">
      <c r="A19" s="94" t="s">
        <v>300</v>
      </c>
      <c r="B19" s="76">
        <f>SUM('A 3100 '!G42:G43,'A Neo'!G19:G20)</f>
        <v>8620</v>
      </c>
      <c r="C19" s="95" t="s">
        <v>301</v>
      </c>
      <c r="D19" s="76"/>
      <c r="E19" s="78"/>
      <c r="H19" s="92"/>
      <c r="I19" s="92"/>
    </row>
    <row r="20" spans="1:9" ht="15" customHeight="1" x14ac:dyDescent="0.25">
      <c r="A20" s="94" t="s">
        <v>178</v>
      </c>
      <c r="B20" s="76">
        <f>'A 3100 '!$H$42</f>
        <v>1125</v>
      </c>
      <c r="C20" s="76" t="s">
        <v>23</v>
      </c>
      <c r="D20" s="76"/>
      <c r="E20" s="78"/>
      <c r="H20" s="92"/>
      <c r="I20" s="92"/>
    </row>
    <row r="21" spans="1:9" ht="13.8" x14ac:dyDescent="0.25">
      <c r="A21" s="94" t="s">
        <v>303</v>
      </c>
      <c r="B21" s="76">
        <f>SUM('A 3200'!H17)</f>
        <v>90</v>
      </c>
      <c r="C21" s="76" t="s">
        <v>302</v>
      </c>
      <c r="D21" s="76"/>
      <c r="E21" s="78"/>
      <c r="H21" s="92"/>
      <c r="I21" s="92"/>
    </row>
    <row r="22" spans="1:9" ht="15" customHeight="1" x14ac:dyDescent="0.25">
      <c r="A22" s="94" t="s">
        <v>179</v>
      </c>
      <c r="B22" s="76">
        <f>SUM('A 3100 '!D21:D22,'A 3100 '!D24:D41,'A 3200'!D16:D20,)</f>
        <v>123845</v>
      </c>
      <c r="C22" s="76" t="s">
        <v>20</v>
      </c>
      <c r="D22" s="76"/>
      <c r="E22" s="78"/>
      <c r="H22" s="92"/>
      <c r="I22" s="92"/>
    </row>
    <row r="23" spans="1:9" ht="15" customHeight="1" x14ac:dyDescent="0.25">
      <c r="A23" s="71" t="s">
        <v>180</v>
      </c>
      <c r="B23" s="71"/>
      <c r="C23" s="71"/>
      <c r="D23" s="96"/>
      <c r="E23" s="93"/>
      <c r="H23" s="92"/>
      <c r="I23" s="92"/>
    </row>
    <row r="24" spans="1:9" ht="15" customHeight="1" x14ac:dyDescent="0.25">
      <c r="A24" s="94" t="s">
        <v>304</v>
      </c>
      <c r="B24" s="76">
        <f>SUM('A 3100 '!F20)</f>
        <v>2735</v>
      </c>
      <c r="C24" s="76" t="s">
        <v>308</v>
      </c>
      <c r="D24" s="79"/>
      <c r="E24" s="77"/>
      <c r="H24" s="92"/>
      <c r="I24" s="92"/>
    </row>
    <row r="25" spans="1:9" ht="15" customHeight="1" x14ac:dyDescent="0.25">
      <c r="A25" s="94" t="s">
        <v>305</v>
      </c>
      <c r="B25" s="76">
        <f>SUM('A 3100 '!I20,'A 3200'!I18,)</f>
        <v>3725</v>
      </c>
      <c r="C25" s="76" t="s">
        <v>28</v>
      </c>
      <c r="D25" s="79"/>
      <c r="E25" s="77"/>
      <c r="H25" s="92"/>
      <c r="I25" s="92"/>
    </row>
    <row r="26" spans="1:9" ht="15" customHeight="1" x14ac:dyDescent="0.25">
      <c r="A26" s="71" t="s">
        <v>181</v>
      </c>
      <c r="B26" s="71"/>
      <c r="C26" s="71"/>
      <c r="D26" s="71"/>
      <c r="E26" s="93"/>
      <c r="H26" s="92"/>
      <c r="I26" s="92"/>
    </row>
    <row r="27" spans="1:9" ht="15" customHeight="1" x14ac:dyDescent="0.25">
      <c r="A27" s="94" t="s">
        <v>182</v>
      </c>
      <c r="B27" s="76">
        <f>SUM('A 3100 '!D23,'A Neo'!D15,'A 3200'!D22,)</f>
        <v>225100</v>
      </c>
      <c r="C27" s="76" t="s">
        <v>20</v>
      </c>
      <c r="D27" s="79"/>
      <c r="E27" s="77"/>
      <c r="H27" s="92"/>
      <c r="I27" s="92"/>
    </row>
    <row r="28" spans="1:9" ht="15" customHeight="1" x14ac:dyDescent="0.25">
      <c r="A28" s="71" t="s">
        <v>183</v>
      </c>
      <c r="B28" s="71"/>
      <c r="C28" s="71"/>
      <c r="D28" s="96"/>
      <c r="E28" s="93"/>
    </row>
    <row r="29" spans="1:9" ht="15" customHeight="1" x14ac:dyDescent="0.25">
      <c r="A29" s="94" t="s">
        <v>184</v>
      </c>
      <c r="B29" s="76">
        <f>SUM('A 3100 '!E42:E43,'A 3200'!E23:E24,)</f>
        <v>12700</v>
      </c>
      <c r="C29" s="76" t="s">
        <v>68</v>
      </c>
      <c r="D29" s="79"/>
      <c r="E29" s="77"/>
    </row>
    <row r="30" spans="1:9" ht="15" customHeight="1" thickBot="1" x14ac:dyDescent="0.3">
      <c r="A30" s="94" t="s">
        <v>309</v>
      </c>
      <c r="B30" s="76">
        <f>SUM('A 3100 '!G42:H43)</f>
        <v>4645</v>
      </c>
      <c r="C30" s="76" t="s">
        <v>310</v>
      </c>
      <c r="D30" s="79"/>
      <c r="E30" s="77"/>
    </row>
    <row r="31" spans="1:9" ht="15" customHeight="1" thickTop="1" thickBot="1" x14ac:dyDescent="0.35">
      <c r="A31" s="262" t="s">
        <v>185</v>
      </c>
      <c r="B31" s="262"/>
      <c r="C31" s="262"/>
      <c r="D31" s="262"/>
      <c r="E31" s="97">
        <f>SUM(E11:E30)</f>
        <v>0</v>
      </c>
    </row>
    <row r="32" spans="1:9" ht="15" customHeight="1" thickTop="1" thickBot="1" x14ac:dyDescent="0.35">
      <c r="A32" s="262" t="s">
        <v>186</v>
      </c>
      <c r="B32" s="262"/>
      <c r="C32" s="262"/>
      <c r="D32" s="262"/>
      <c r="E32" s="97">
        <f>E31/12</f>
        <v>0</v>
      </c>
    </row>
    <row r="33" spans="1:5" ht="15" customHeight="1" thickTop="1" thickBot="1" x14ac:dyDescent="0.35">
      <c r="A33" s="262" t="s">
        <v>187</v>
      </c>
      <c r="B33" s="262"/>
      <c r="C33" s="262"/>
      <c r="D33" s="262"/>
      <c r="E33" s="97">
        <f>E32/21.65</f>
        <v>0</v>
      </c>
    </row>
    <row r="34" spans="1:5" ht="15" customHeight="1" thickTop="1" x14ac:dyDescent="0.25">
      <c r="A34" s="98"/>
      <c r="B34" s="99"/>
      <c r="C34" s="99"/>
      <c r="D34" s="99"/>
      <c r="E34" s="99"/>
    </row>
    <row r="35" spans="1:5" ht="15" customHeight="1" x14ac:dyDescent="0.25">
      <c r="A35" s="100"/>
      <c r="B35" s="99"/>
      <c r="C35" s="99"/>
      <c r="D35" s="99"/>
      <c r="E35" s="99"/>
    </row>
    <row r="36" spans="1:5" ht="15" customHeight="1" x14ac:dyDescent="0.25">
      <c r="A36" s="100"/>
      <c r="B36" s="99"/>
      <c r="C36" s="99"/>
      <c r="D36" s="99"/>
      <c r="E36" s="99"/>
    </row>
    <row r="37" spans="1:5" ht="15" customHeight="1" x14ac:dyDescent="0.25">
      <c r="A37" s="101"/>
      <c r="B37" s="101"/>
      <c r="C37" s="101"/>
      <c r="D37" s="101"/>
      <c r="E37" s="101"/>
    </row>
    <row r="38" spans="1:5" ht="15" customHeight="1" x14ac:dyDescent="0.25">
      <c r="A38" s="101"/>
      <c r="B38" s="101"/>
      <c r="C38" s="102"/>
      <c r="D38" s="101"/>
      <c r="E38" s="101"/>
    </row>
    <row r="39" spans="1:5" ht="15" customHeight="1" x14ac:dyDescent="0.25">
      <c r="A39" s="101"/>
      <c r="B39" s="102"/>
      <c r="C39" s="101"/>
      <c r="D39" s="101"/>
      <c r="E39" s="101"/>
    </row>
    <row r="40" spans="1:5" ht="15" customHeight="1" x14ac:dyDescent="0.25">
      <c r="A40" s="101"/>
      <c r="B40" s="101"/>
      <c r="C40" s="101"/>
      <c r="D40" s="101"/>
      <c r="E40" s="101"/>
    </row>
    <row r="41" spans="1:5" ht="15" customHeight="1" x14ac:dyDescent="0.25">
      <c r="A41" s="101"/>
      <c r="B41" s="101"/>
      <c r="C41" s="101"/>
      <c r="D41" s="101"/>
      <c r="E41" s="101"/>
    </row>
    <row r="42" spans="1:5" ht="15" customHeight="1" x14ac:dyDescent="0.25"/>
    <row r="43" spans="1:5" ht="15" customHeight="1" x14ac:dyDescent="0.25"/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.9" customHeight="1" x14ac:dyDescent="0.25"/>
    <row r="56" ht="15" customHeight="1" x14ac:dyDescent="0.25"/>
    <row r="57" ht="15" customHeight="1" x14ac:dyDescent="0.25"/>
    <row r="58" ht="15" customHeight="1" x14ac:dyDescent="0.25"/>
    <row r="59" ht="15.75" customHeight="1" x14ac:dyDescent="0.25"/>
    <row r="60" ht="15.75" customHeight="1" x14ac:dyDescent="0.25"/>
    <row r="61" ht="12.75" customHeight="1" x14ac:dyDescent="0.25"/>
    <row r="62" ht="12.75" customHeight="1" x14ac:dyDescent="0.25"/>
    <row r="63" ht="15" customHeight="1" x14ac:dyDescent="0.25"/>
    <row r="64" ht="17.399999999999999" customHeight="1" x14ac:dyDescent="0.25"/>
    <row r="65" ht="17.399999999999999" customHeight="1" x14ac:dyDescent="0.25"/>
    <row r="66" ht="15" customHeight="1" x14ac:dyDescent="0.25"/>
    <row r="67" ht="15" customHeight="1" x14ac:dyDescent="0.25"/>
    <row r="68" ht="15" customHeight="1" x14ac:dyDescent="0.25"/>
    <row r="69" ht="15.9" customHeight="1" x14ac:dyDescent="0.25"/>
    <row r="70" ht="15" customHeight="1" x14ac:dyDescent="0.25"/>
    <row r="71" ht="15" customHeight="1" x14ac:dyDescent="0.25"/>
    <row r="72" ht="15.9" customHeight="1" x14ac:dyDescent="0.25"/>
    <row r="73" ht="15.6" customHeight="1" x14ac:dyDescent="0.25"/>
    <row r="74" ht="15" customHeight="1" x14ac:dyDescent="0.25"/>
    <row r="75" ht="15.6" customHeight="1" x14ac:dyDescent="0.25"/>
    <row r="76" ht="15" customHeight="1" x14ac:dyDescent="0.25"/>
    <row r="77" ht="15.9" customHeight="1" x14ac:dyDescent="0.25"/>
    <row r="78" ht="15.6" customHeight="1" x14ac:dyDescent="0.25"/>
    <row r="79" ht="15.6" customHeight="1" x14ac:dyDescent="0.25"/>
    <row r="80" ht="22.5" customHeight="1" x14ac:dyDescent="0.25"/>
    <row r="81" ht="22.5" customHeight="1" x14ac:dyDescent="0.25"/>
    <row r="82" ht="22.5" customHeight="1" x14ac:dyDescent="0.25"/>
    <row r="83" ht="15.9" customHeight="1" x14ac:dyDescent="0.25"/>
    <row r="84" ht="15.9" customHeight="1" x14ac:dyDescent="0.25"/>
    <row r="85" ht="15.9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</sheetData>
  <mergeCells count="14">
    <mergeCell ref="A9:A10"/>
    <mergeCell ref="B9:B10"/>
    <mergeCell ref="C9:C10"/>
    <mergeCell ref="E9:E10"/>
    <mergeCell ref="A1:E2"/>
    <mergeCell ref="A3:E4"/>
    <mergeCell ref="A5:E5"/>
    <mergeCell ref="A6:E7"/>
    <mergeCell ref="A8:E8"/>
    <mergeCell ref="A33:D33"/>
    <mergeCell ref="A12:A13"/>
    <mergeCell ref="B12:B13"/>
    <mergeCell ref="A31:D31"/>
    <mergeCell ref="A32:D32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51"/>
  <sheetViews>
    <sheetView zoomScaleNormal="100" workbookViewId="0">
      <selection activeCell="A7" sqref="A7:B8"/>
    </sheetView>
  </sheetViews>
  <sheetFormatPr defaultRowHeight="13.2" x14ac:dyDescent="0.25"/>
  <cols>
    <col min="1" max="1" width="32.6640625" style="69" customWidth="1"/>
    <col min="2" max="2" width="21.6640625" style="69" customWidth="1"/>
    <col min="3" max="3" width="12.6640625" style="69" customWidth="1"/>
    <col min="4" max="6" width="13.33203125" style="69" customWidth="1"/>
    <col min="7" max="7" width="11.6640625" style="69" customWidth="1"/>
    <col min="8" max="8" width="15.6640625" style="69" customWidth="1"/>
    <col min="9" max="16384" width="8.88671875" style="69"/>
  </cols>
  <sheetData>
    <row r="1" spans="1:13" ht="15.75" customHeight="1" x14ac:dyDescent="0.5">
      <c r="A1" s="279" t="s">
        <v>0</v>
      </c>
      <c r="B1" s="279"/>
      <c r="C1" s="279"/>
      <c r="D1" s="279"/>
      <c r="E1" s="279"/>
      <c r="F1" s="279"/>
      <c r="G1" s="279"/>
      <c r="H1" s="279"/>
      <c r="I1" s="103"/>
      <c r="J1" s="103"/>
      <c r="K1" s="103"/>
      <c r="L1" s="101"/>
      <c r="M1" s="101"/>
    </row>
    <row r="2" spans="1:13" ht="15.75" customHeight="1" x14ac:dyDescent="0.5">
      <c r="A2" s="279"/>
      <c r="B2" s="279"/>
      <c r="C2" s="279"/>
      <c r="D2" s="279"/>
      <c r="E2" s="279"/>
      <c r="F2" s="279"/>
      <c r="G2" s="279"/>
      <c r="H2" s="279"/>
      <c r="I2" s="103"/>
      <c r="J2" s="103"/>
      <c r="K2" s="103"/>
      <c r="L2" s="101"/>
      <c r="M2" s="101"/>
    </row>
    <row r="3" spans="1:13" ht="21.9" customHeight="1" x14ac:dyDescent="0.5">
      <c r="A3" s="280" t="s">
        <v>188</v>
      </c>
      <c r="B3" s="280"/>
      <c r="C3" s="280"/>
      <c r="D3" s="280"/>
      <c r="E3" s="280"/>
      <c r="F3" s="280"/>
      <c r="G3" s="280"/>
      <c r="H3" s="280"/>
      <c r="I3" s="103"/>
      <c r="J3" s="103"/>
      <c r="K3" s="103"/>
      <c r="L3" s="101"/>
      <c r="M3" s="101"/>
    </row>
    <row r="4" spans="1:13" ht="9.9" customHeight="1" x14ac:dyDescent="0.3">
      <c r="A4" s="281" t="s">
        <v>189</v>
      </c>
      <c r="B4" s="281"/>
      <c r="C4" s="281"/>
      <c r="D4" s="281"/>
      <c r="E4" s="281"/>
      <c r="F4" s="281"/>
      <c r="G4" s="281"/>
      <c r="H4" s="281"/>
      <c r="I4" s="104"/>
      <c r="J4" s="104"/>
      <c r="K4" s="104"/>
      <c r="L4" s="101"/>
      <c r="M4" s="101"/>
    </row>
    <row r="5" spans="1:13" ht="9.9" customHeight="1" x14ac:dyDescent="0.3">
      <c r="A5" s="281"/>
      <c r="B5" s="281"/>
      <c r="C5" s="281"/>
      <c r="D5" s="281"/>
      <c r="E5" s="281"/>
      <c r="F5" s="281"/>
      <c r="G5" s="281"/>
      <c r="H5" s="281"/>
      <c r="I5" s="104"/>
      <c r="J5" s="104"/>
      <c r="K5" s="104"/>
      <c r="L5" s="101"/>
      <c r="M5" s="101"/>
    </row>
    <row r="6" spans="1:13" ht="15" customHeight="1" x14ac:dyDescent="0.25">
      <c r="A6" s="318" t="s">
        <v>190</v>
      </c>
      <c r="B6" s="318"/>
      <c r="C6" s="318"/>
      <c r="D6" s="318"/>
      <c r="E6" s="318"/>
      <c r="F6" s="318"/>
      <c r="G6" s="318"/>
      <c r="H6" s="318"/>
      <c r="I6" s="105"/>
      <c r="J6" s="105"/>
      <c r="K6" s="105"/>
      <c r="L6" s="101"/>
      <c r="M6" s="101"/>
    </row>
    <row r="7" spans="1:13" ht="15" customHeight="1" x14ac:dyDescent="0.3">
      <c r="A7" s="282" t="s">
        <v>103</v>
      </c>
      <c r="B7" s="283"/>
      <c r="C7" s="286" t="s">
        <v>191</v>
      </c>
      <c r="D7" s="287"/>
      <c r="E7" s="287"/>
      <c r="F7" s="287"/>
      <c r="G7" s="287"/>
      <c r="H7" s="288"/>
      <c r="I7" s="106"/>
      <c r="J7" s="106"/>
      <c r="K7" s="106"/>
      <c r="L7" s="106"/>
      <c r="M7" s="101"/>
    </row>
    <row r="8" spans="1:13" ht="15" customHeight="1" x14ac:dyDescent="0.3">
      <c r="A8" s="284"/>
      <c r="B8" s="285"/>
      <c r="C8" s="289"/>
      <c r="D8" s="290"/>
      <c r="E8" s="290"/>
      <c r="F8" s="290"/>
      <c r="G8" s="290"/>
      <c r="H8" s="291"/>
      <c r="I8" s="106"/>
      <c r="J8" s="106"/>
      <c r="K8" s="106"/>
      <c r="L8" s="106"/>
      <c r="M8" s="101"/>
    </row>
    <row r="9" spans="1:13" ht="15" customHeight="1" x14ac:dyDescent="0.25">
      <c r="A9" s="277"/>
      <c r="B9" s="277"/>
      <c r="C9" s="277"/>
      <c r="D9" s="277"/>
      <c r="E9" s="277"/>
      <c r="F9" s="277"/>
      <c r="G9" s="277"/>
      <c r="H9" s="277"/>
      <c r="I9" s="101"/>
      <c r="J9" s="101"/>
      <c r="K9" s="101"/>
      <c r="L9" s="101"/>
      <c r="M9" s="101"/>
    </row>
    <row r="10" spans="1:13" ht="16.5" customHeight="1" x14ac:dyDescent="0.25">
      <c r="A10" s="278" t="s">
        <v>192</v>
      </c>
      <c r="B10" s="260" t="s">
        <v>193</v>
      </c>
      <c r="C10" s="194" t="s">
        <v>7</v>
      </c>
      <c r="D10" s="194" t="s">
        <v>6</v>
      </c>
      <c r="E10" s="194" t="s">
        <v>7</v>
      </c>
      <c r="F10" s="278" t="s">
        <v>170</v>
      </c>
      <c r="G10" s="278" t="s">
        <v>194</v>
      </c>
      <c r="H10" s="259" t="s">
        <v>6</v>
      </c>
      <c r="I10" s="101"/>
      <c r="J10" s="101"/>
      <c r="K10" s="101"/>
      <c r="L10" s="101"/>
      <c r="M10" s="101"/>
    </row>
    <row r="11" spans="1:13" ht="16.5" customHeight="1" x14ac:dyDescent="0.25">
      <c r="A11" s="260"/>
      <c r="B11" s="261"/>
      <c r="C11" s="192" t="s">
        <v>195</v>
      </c>
      <c r="D11" s="192" t="s">
        <v>196</v>
      </c>
      <c r="E11" s="192" t="s">
        <v>197</v>
      </c>
      <c r="F11" s="260"/>
      <c r="G11" s="260"/>
      <c r="H11" s="260"/>
      <c r="I11" s="101"/>
      <c r="J11" s="101"/>
      <c r="K11" s="101"/>
      <c r="L11" s="101"/>
      <c r="M11" s="101"/>
    </row>
    <row r="12" spans="1:13" ht="18" customHeight="1" x14ac:dyDescent="0.25">
      <c r="A12" s="319" t="s">
        <v>343</v>
      </c>
      <c r="B12" s="107"/>
      <c r="C12" s="107"/>
      <c r="D12" s="107"/>
      <c r="E12" s="107"/>
      <c r="F12" s="107"/>
      <c r="G12" s="108"/>
      <c r="H12" s="109"/>
      <c r="I12" s="101"/>
      <c r="J12" s="101"/>
      <c r="K12" s="101"/>
      <c r="L12" s="101"/>
      <c r="M12" s="101"/>
    </row>
    <row r="13" spans="1:13" ht="18" customHeight="1" x14ac:dyDescent="0.25">
      <c r="A13" s="110"/>
      <c r="B13" s="107"/>
      <c r="C13" s="107"/>
      <c r="D13" s="107"/>
      <c r="E13" s="107"/>
      <c r="F13" s="107"/>
      <c r="G13" s="108"/>
      <c r="H13" s="109"/>
      <c r="I13" s="101"/>
      <c r="J13" s="101"/>
      <c r="K13" s="101"/>
      <c r="L13" s="101"/>
      <c r="M13" s="101"/>
    </row>
    <row r="14" spans="1:13" ht="18" customHeight="1" x14ac:dyDescent="0.25">
      <c r="A14" s="110"/>
      <c r="B14" s="107"/>
      <c r="C14" s="107"/>
      <c r="D14" s="107"/>
      <c r="E14" s="107"/>
      <c r="F14" s="107"/>
      <c r="G14" s="108"/>
      <c r="H14" s="109"/>
      <c r="I14" s="101"/>
      <c r="J14" s="101"/>
      <c r="K14" s="101"/>
      <c r="L14" s="101"/>
      <c r="M14" s="101"/>
    </row>
    <row r="15" spans="1:13" ht="18" customHeight="1" x14ac:dyDescent="0.25">
      <c r="A15" s="110"/>
      <c r="B15" s="107"/>
      <c r="C15" s="107"/>
      <c r="D15" s="107"/>
      <c r="E15" s="107"/>
      <c r="F15" s="107"/>
      <c r="G15" s="108"/>
      <c r="H15" s="109"/>
      <c r="I15" s="101"/>
      <c r="J15" s="101"/>
      <c r="K15" s="101"/>
      <c r="L15" s="101"/>
      <c r="M15" s="101"/>
    </row>
    <row r="16" spans="1:13" ht="18" customHeight="1" x14ac:dyDescent="0.25">
      <c r="A16" s="110"/>
      <c r="B16" s="107"/>
      <c r="C16" s="107"/>
      <c r="D16" s="107"/>
      <c r="E16" s="107"/>
      <c r="F16" s="107"/>
      <c r="G16" s="108"/>
      <c r="H16" s="109"/>
      <c r="I16" s="101"/>
      <c r="J16" s="101"/>
      <c r="K16" s="101"/>
      <c r="L16" s="101"/>
      <c r="M16" s="101"/>
    </row>
    <row r="17" spans="1:13" ht="18" customHeight="1" x14ac:dyDescent="0.25">
      <c r="A17" s="193" t="s">
        <v>199</v>
      </c>
      <c r="B17" s="111"/>
      <c r="C17" s="111"/>
      <c r="D17" s="111"/>
      <c r="E17" s="111"/>
      <c r="F17" s="111"/>
      <c r="G17" s="112"/>
      <c r="H17" s="112"/>
      <c r="I17" s="101"/>
      <c r="J17" s="101"/>
      <c r="K17" s="101"/>
      <c r="L17" s="101"/>
      <c r="M17" s="101"/>
    </row>
    <row r="18" spans="1:13" ht="12.9" customHeight="1" x14ac:dyDescent="0.25">
      <c r="A18" s="113"/>
      <c r="B18" s="114"/>
      <c r="C18" s="115"/>
      <c r="D18" s="115"/>
      <c r="E18" s="115"/>
      <c r="F18" s="115"/>
      <c r="G18" s="116"/>
      <c r="H18" s="117"/>
      <c r="I18" s="101"/>
      <c r="J18" s="101"/>
      <c r="K18" s="101"/>
      <c r="L18" s="101"/>
      <c r="M18" s="101"/>
    </row>
    <row r="19" spans="1:13" ht="16.5" customHeight="1" x14ac:dyDescent="0.25">
      <c r="A19" s="278" t="s">
        <v>192</v>
      </c>
      <c r="B19" s="260" t="s">
        <v>193</v>
      </c>
      <c r="C19" s="194" t="s">
        <v>7</v>
      </c>
      <c r="D19" s="194" t="s">
        <v>6</v>
      </c>
      <c r="E19" s="194" t="s">
        <v>7</v>
      </c>
      <c r="F19" s="278" t="s">
        <v>170</v>
      </c>
      <c r="G19" s="278" t="s">
        <v>194</v>
      </c>
      <c r="H19" s="259" t="s">
        <v>6</v>
      </c>
      <c r="I19" s="101"/>
      <c r="J19" s="101"/>
      <c r="K19" s="101"/>
      <c r="L19" s="101"/>
      <c r="M19" s="101"/>
    </row>
    <row r="20" spans="1:13" ht="16.5" customHeight="1" x14ac:dyDescent="0.25">
      <c r="A20" s="260"/>
      <c r="B20" s="261"/>
      <c r="C20" s="192" t="s">
        <v>195</v>
      </c>
      <c r="D20" s="192" t="s">
        <v>196</v>
      </c>
      <c r="E20" s="192" t="s">
        <v>197</v>
      </c>
      <c r="F20" s="260"/>
      <c r="G20" s="260"/>
      <c r="H20" s="260"/>
      <c r="I20" s="101"/>
      <c r="J20" s="101"/>
      <c r="K20" s="101"/>
      <c r="L20" s="101"/>
      <c r="M20" s="101"/>
    </row>
    <row r="21" spans="1:13" ht="18" customHeight="1" x14ac:dyDescent="0.25">
      <c r="A21" s="320" t="s">
        <v>54</v>
      </c>
      <c r="B21" s="107"/>
      <c r="C21" s="107"/>
      <c r="D21" s="107"/>
      <c r="E21" s="107"/>
      <c r="F21" s="107"/>
      <c r="G21" s="108"/>
      <c r="H21" s="109"/>
      <c r="I21" s="101"/>
      <c r="J21" s="101"/>
      <c r="K21" s="101"/>
      <c r="L21" s="101"/>
      <c r="M21" s="101"/>
    </row>
    <row r="22" spans="1:13" ht="18" customHeight="1" x14ac:dyDescent="0.25">
      <c r="A22" s="321" t="s">
        <v>8</v>
      </c>
      <c r="B22" s="107"/>
      <c r="C22" s="107"/>
      <c r="D22" s="107"/>
      <c r="E22" s="107"/>
      <c r="F22" s="107"/>
      <c r="G22" s="108"/>
      <c r="H22" s="109"/>
      <c r="I22" s="101"/>
      <c r="J22" s="101"/>
      <c r="K22" s="101"/>
      <c r="L22" s="101"/>
      <c r="M22" s="101"/>
    </row>
    <row r="23" spans="1:13" ht="18" customHeight="1" x14ac:dyDescent="0.25">
      <c r="A23" s="321" t="s">
        <v>9</v>
      </c>
      <c r="B23" s="107"/>
      <c r="C23" s="107"/>
      <c r="D23" s="107"/>
      <c r="E23" s="107"/>
      <c r="F23" s="107"/>
      <c r="G23" s="108"/>
      <c r="H23" s="109"/>
      <c r="I23" s="101"/>
      <c r="J23" s="101"/>
      <c r="K23" s="101"/>
      <c r="L23" s="101"/>
      <c r="M23" s="101"/>
    </row>
    <row r="24" spans="1:13" ht="18" customHeight="1" x14ac:dyDescent="0.25">
      <c r="A24" s="110"/>
      <c r="B24" s="107"/>
      <c r="C24" s="107"/>
      <c r="D24" s="107"/>
      <c r="E24" s="107"/>
      <c r="F24" s="107"/>
      <c r="G24" s="108"/>
      <c r="H24" s="109"/>
      <c r="I24" s="101"/>
      <c r="J24" s="101"/>
      <c r="K24" s="101"/>
      <c r="L24" s="101"/>
      <c r="M24" s="101"/>
    </row>
    <row r="25" spans="1:13" ht="18" customHeight="1" x14ac:dyDescent="0.25">
      <c r="A25" s="110"/>
      <c r="B25" s="107"/>
      <c r="C25" s="107"/>
      <c r="D25" s="107"/>
      <c r="E25" s="107"/>
      <c r="F25" s="107"/>
      <c r="G25" s="108"/>
      <c r="H25" s="109"/>
      <c r="I25" s="101"/>
      <c r="J25" s="101"/>
      <c r="K25" s="101"/>
      <c r="L25" s="101"/>
      <c r="M25" s="101"/>
    </row>
    <row r="26" spans="1:13" ht="18" customHeight="1" x14ac:dyDescent="0.25">
      <c r="A26" s="71" t="s">
        <v>199</v>
      </c>
      <c r="B26" s="111"/>
      <c r="C26" s="111"/>
      <c r="D26" s="111"/>
      <c r="E26" s="111"/>
      <c r="F26" s="111"/>
      <c r="G26" s="112"/>
      <c r="H26" s="112"/>
      <c r="I26" s="101"/>
      <c r="J26" s="101"/>
      <c r="K26" s="101"/>
      <c r="L26" s="101"/>
      <c r="M26" s="101"/>
    </row>
    <row r="27" spans="1:13" ht="12.9" customHeight="1" x14ac:dyDescent="0.25">
      <c r="A27" s="274"/>
      <c r="B27" s="275"/>
      <c r="C27" s="275"/>
      <c r="D27" s="275"/>
      <c r="E27" s="275"/>
      <c r="F27" s="275"/>
      <c r="G27" s="275"/>
      <c r="H27" s="276"/>
      <c r="I27" s="101"/>
      <c r="J27" s="101"/>
      <c r="K27" s="101"/>
      <c r="L27" s="101"/>
      <c r="M27" s="101"/>
    </row>
    <row r="28" spans="1:13" ht="21" customHeight="1" x14ac:dyDescent="0.25">
      <c r="A28" s="118" t="s">
        <v>200</v>
      </c>
      <c r="B28" s="119"/>
      <c r="C28" s="119"/>
      <c r="D28" s="119"/>
      <c r="E28" s="119"/>
      <c r="F28" s="119"/>
      <c r="G28" s="120"/>
      <c r="H28" s="120">
        <f>SUM(H17,H26)</f>
        <v>0</v>
      </c>
      <c r="I28" s="101"/>
      <c r="J28" s="101"/>
      <c r="K28" s="101"/>
      <c r="L28" s="101"/>
      <c r="M28" s="101"/>
    </row>
    <row r="29" spans="1:13" ht="15.9" customHeight="1" x14ac:dyDescent="0.25">
      <c r="A29" s="121"/>
      <c r="B29" s="122"/>
      <c r="C29" s="122"/>
      <c r="D29" s="122"/>
      <c r="E29" s="122"/>
      <c r="F29" s="122"/>
      <c r="G29" s="122"/>
      <c r="H29" s="122"/>
    </row>
    <row r="30" spans="1:13" ht="15.9" customHeight="1" x14ac:dyDescent="0.25">
      <c r="A30" s="121"/>
      <c r="B30" s="122"/>
      <c r="C30" s="122"/>
      <c r="D30" s="122"/>
      <c r="E30" s="122"/>
      <c r="F30" s="122"/>
      <c r="G30" s="122"/>
      <c r="H30" s="122"/>
    </row>
    <row r="31" spans="1:13" ht="15.9" customHeight="1" x14ac:dyDescent="0.25">
      <c r="A31" s="121"/>
      <c r="B31" s="122"/>
      <c r="C31" s="122"/>
      <c r="D31" s="122"/>
      <c r="E31" s="122"/>
      <c r="F31" s="122"/>
      <c r="G31" s="122"/>
      <c r="H31" s="122"/>
    </row>
    <row r="32" spans="1:13" ht="15.9" customHeight="1" x14ac:dyDescent="0.25">
      <c r="A32" s="121"/>
      <c r="B32" s="122"/>
      <c r="C32" s="122"/>
      <c r="D32" s="122"/>
      <c r="E32" s="122"/>
      <c r="F32" s="122"/>
      <c r="G32" s="122"/>
      <c r="H32" s="122"/>
    </row>
    <row r="33" spans="1:8" ht="15.9" customHeight="1" x14ac:dyDescent="0.25">
      <c r="A33" s="123"/>
      <c r="B33" s="123"/>
      <c r="C33" s="123"/>
      <c r="D33" s="123"/>
      <c r="E33" s="123"/>
      <c r="F33" s="123"/>
      <c r="G33" s="123"/>
      <c r="H33" s="123"/>
    </row>
    <row r="34" spans="1:8" ht="15.9" customHeight="1" x14ac:dyDescent="0.25">
      <c r="A34" s="121"/>
      <c r="B34" s="122"/>
      <c r="C34" s="122"/>
      <c r="D34" s="122"/>
      <c r="E34" s="122"/>
      <c r="F34" s="122"/>
      <c r="G34" s="122"/>
      <c r="H34" s="122"/>
    </row>
    <row r="35" spans="1:8" ht="15.9" customHeight="1" x14ac:dyDescent="0.25">
      <c r="A35" s="121"/>
      <c r="B35" s="122"/>
      <c r="C35" s="122"/>
      <c r="D35" s="122"/>
      <c r="E35" s="122"/>
      <c r="F35" s="122"/>
      <c r="G35" s="122"/>
      <c r="H35" s="122"/>
    </row>
    <row r="36" spans="1:8" ht="15.9" customHeight="1" x14ac:dyDescent="0.25">
      <c r="A36" s="121"/>
      <c r="B36" s="122"/>
      <c r="C36" s="122"/>
      <c r="D36" s="122"/>
      <c r="E36" s="122"/>
      <c r="F36" s="122"/>
      <c r="G36" s="122"/>
      <c r="H36" s="122"/>
    </row>
    <row r="37" spans="1:8" ht="15.9" customHeight="1" x14ac:dyDescent="0.25">
      <c r="A37" s="121"/>
      <c r="B37" s="122"/>
      <c r="C37" s="122"/>
      <c r="D37" s="122"/>
      <c r="E37" s="122"/>
      <c r="F37" s="122"/>
      <c r="G37" s="122"/>
      <c r="H37" s="122"/>
    </row>
    <row r="38" spans="1:8" ht="15.9" customHeight="1" x14ac:dyDescent="0.25">
      <c r="A38" s="123"/>
      <c r="B38" s="123"/>
      <c r="C38" s="123"/>
      <c r="D38" s="123"/>
      <c r="E38" s="122"/>
      <c r="F38" s="122"/>
      <c r="G38" s="122"/>
      <c r="H38" s="122"/>
    </row>
    <row r="39" spans="1:8" ht="15.9" customHeight="1" x14ac:dyDescent="0.25">
      <c r="A39" s="121"/>
      <c r="B39" s="122"/>
      <c r="C39" s="122"/>
      <c r="D39" s="122"/>
      <c r="E39" s="122"/>
      <c r="F39" s="122"/>
      <c r="G39" s="122"/>
      <c r="H39" s="122"/>
    </row>
    <row r="40" spans="1:8" ht="15.9" customHeight="1" x14ac:dyDescent="0.25">
      <c r="A40" s="121"/>
      <c r="B40" s="122"/>
      <c r="C40" s="122"/>
      <c r="D40" s="122"/>
      <c r="E40" s="122"/>
      <c r="F40" s="122"/>
      <c r="G40" s="122"/>
      <c r="H40" s="122"/>
    </row>
    <row r="41" spans="1:8" ht="15.9" customHeight="1" x14ac:dyDescent="0.25">
      <c r="A41" s="124"/>
      <c r="B41" s="124"/>
      <c r="C41" s="124"/>
      <c r="D41" s="124"/>
      <c r="E41" s="122"/>
      <c r="F41" s="122"/>
      <c r="G41" s="122"/>
      <c r="H41" s="122"/>
    </row>
    <row r="42" spans="1:8" ht="15.9" customHeight="1" x14ac:dyDescent="0.25">
      <c r="A42" s="124"/>
      <c r="B42" s="124"/>
      <c r="C42" s="124"/>
      <c r="D42" s="124"/>
      <c r="E42" s="122"/>
      <c r="F42" s="122"/>
      <c r="G42" s="122"/>
      <c r="H42" s="122"/>
    </row>
    <row r="43" spans="1:8" ht="15.9" customHeight="1" x14ac:dyDescent="0.25">
      <c r="A43" s="124"/>
      <c r="B43" s="124"/>
      <c r="C43" s="124"/>
      <c r="D43" s="124"/>
      <c r="E43" s="122"/>
      <c r="F43" s="122"/>
      <c r="G43" s="122"/>
      <c r="H43" s="122"/>
    </row>
    <row r="44" spans="1:8" ht="15.9" customHeight="1" x14ac:dyDescent="0.25">
      <c r="A44" s="98"/>
      <c r="B44" s="99"/>
      <c r="C44" s="99"/>
      <c r="D44" s="99"/>
      <c r="E44" s="99"/>
      <c r="F44" s="99"/>
      <c r="G44" s="99"/>
      <c r="H44" s="99"/>
    </row>
    <row r="45" spans="1:8" ht="15.9" customHeight="1" x14ac:dyDescent="0.25">
      <c r="A45" s="100"/>
      <c r="B45" s="99"/>
      <c r="C45" s="99"/>
      <c r="D45" s="99"/>
      <c r="E45" s="99"/>
      <c r="F45" s="99"/>
      <c r="G45" s="99"/>
      <c r="H45" s="99"/>
    </row>
    <row r="46" spans="1:8" ht="15.9" customHeight="1" x14ac:dyDescent="0.25">
      <c r="A46" s="100"/>
      <c r="B46" s="99"/>
      <c r="C46" s="99"/>
      <c r="D46" s="99"/>
      <c r="E46" s="99"/>
      <c r="F46" s="99"/>
      <c r="G46" s="99"/>
      <c r="H46" s="99"/>
    </row>
    <row r="47" spans="1:8" ht="15.9" customHeight="1" x14ac:dyDescent="0.25">
      <c r="A47" s="100"/>
      <c r="B47" s="99"/>
      <c r="C47" s="99"/>
      <c r="D47" s="99"/>
      <c r="E47" s="99"/>
      <c r="F47" s="99"/>
      <c r="G47" s="99"/>
      <c r="H47" s="99"/>
    </row>
    <row r="48" spans="1:8" ht="18" customHeight="1" x14ac:dyDescent="0.25">
      <c r="A48" s="101"/>
      <c r="B48" s="101"/>
      <c r="C48" s="101"/>
      <c r="D48" s="101"/>
      <c r="E48" s="101"/>
      <c r="F48" s="101"/>
      <c r="G48" s="101"/>
      <c r="H48" s="101"/>
    </row>
    <row r="49" spans="1:8" ht="18" customHeight="1" x14ac:dyDescent="0.25">
      <c r="A49" s="101"/>
      <c r="B49" s="101"/>
      <c r="C49" s="101"/>
      <c r="D49" s="101"/>
      <c r="E49" s="101"/>
      <c r="F49" s="101"/>
      <c r="G49" s="101"/>
      <c r="H49" s="101"/>
    </row>
    <row r="50" spans="1:8" ht="18" customHeight="1" x14ac:dyDescent="0.25">
      <c r="A50" s="101"/>
      <c r="B50" s="101"/>
      <c r="C50" s="101"/>
      <c r="D50" s="101"/>
      <c r="E50" s="101"/>
      <c r="F50" s="101"/>
      <c r="G50" s="101"/>
      <c r="H50" s="101"/>
    </row>
    <row r="51" spans="1:8" ht="18" customHeight="1" x14ac:dyDescent="0.25">
      <c r="A51" s="101"/>
      <c r="B51" s="101"/>
      <c r="C51" s="101"/>
      <c r="D51" s="101"/>
      <c r="E51" s="101"/>
      <c r="F51" s="101"/>
      <c r="G51" s="101"/>
      <c r="H51" s="101"/>
    </row>
  </sheetData>
  <mergeCells count="18">
    <mergeCell ref="A1:H2"/>
    <mergeCell ref="A3:H3"/>
    <mergeCell ref="A4:H5"/>
    <mergeCell ref="A6:H6"/>
    <mergeCell ref="A7:B8"/>
    <mergeCell ref="C7:H8"/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69" customWidth="1"/>
    <col min="2" max="3" width="29.44140625" style="69" customWidth="1"/>
    <col min="4" max="5" width="18.6640625" style="69" customWidth="1"/>
    <col min="6" max="16384" width="8.88671875" style="69"/>
  </cols>
  <sheetData>
    <row r="1" spans="1:11" ht="15.75" customHeight="1" x14ac:dyDescent="0.5">
      <c r="A1" s="251" t="s">
        <v>0</v>
      </c>
      <c r="B1" s="251"/>
      <c r="C1" s="251"/>
      <c r="D1" s="125"/>
      <c r="E1" s="125"/>
      <c r="F1" s="125"/>
      <c r="G1" s="125"/>
      <c r="H1" s="125"/>
      <c r="I1" s="103"/>
      <c r="J1" s="103"/>
      <c r="K1" s="103"/>
    </row>
    <row r="2" spans="1:11" ht="15.75" customHeight="1" x14ac:dyDescent="0.5">
      <c r="A2" s="251"/>
      <c r="B2" s="251"/>
      <c r="C2" s="251"/>
      <c r="D2" s="125"/>
      <c r="E2" s="125"/>
      <c r="F2" s="125"/>
      <c r="G2" s="125"/>
      <c r="H2" s="125"/>
      <c r="I2" s="103"/>
      <c r="J2" s="103"/>
      <c r="K2" s="103"/>
    </row>
    <row r="3" spans="1:11" ht="12.75" customHeight="1" x14ac:dyDescent="0.5">
      <c r="A3" s="252" t="s">
        <v>201</v>
      </c>
      <c r="B3" s="252"/>
      <c r="C3" s="252"/>
      <c r="D3" s="103"/>
      <c r="E3" s="103"/>
      <c r="F3" s="103"/>
      <c r="G3" s="103"/>
      <c r="H3" s="103"/>
      <c r="I3" s="103"/>
      <c r="J3" s="103"/>
      <c r="K3" s="103"/>
    </row>
    <row r="4" spans="1:11" ht="12.75" customHeight="1" x14ac:dyDescent="0.5">
      <c r="A4" s="252"/>
      <c r="B4" s="252"/>
      <c r="C4" s="252"/>
      <c r="D4" s="103"/>
      <c r="E4" s="103"/>
      <c r="F4" s="103"/>
      <c r="G4" s="103"/>
      <c r="H4" s="103"/>
      <c r="I4" s="103"/>
      <c r="J4" s="103"/>
      <c r="K4" s="103"/>
    </row>
    <row r="5" spans="1:11" ht="15" customHeight="1" x14ac:dyDescent="0.5">
      <c r="A5" s="316" t="s">
        <v>202</v>
      </c>
      <c r="B5" s="316"/>
      <c r="C5" s="316"/>
      <c r="D5" s="103"/>
      <c r="E5" s="103"/>
      <c r="F5" s="103"/>
      <c r="G5" s="103"/>
      <c r="H5" s="103"/>
      <c r="I5" s="103"/>
      <c r="J5" s="103"/>
      <c r="K5" s="103"/>
    </row>
    <row r="6" spans="1:11" ht="15" customHeight="1" x14ac:dyDescent="0.5">
      <c r="A6" s="282" t="s">
        <v>103</v>
      </c>
      <c r="B6" s="283"/>
      <c r="C6" s="292" t="s">
        <v>203</v>
      </c>
      <c r="D6" s="103"/>
      <c r="E6" s="103"/>
      <c r="F6" s="103"/>
      <c r="G6" s="103"/>
      <c r="H6" s="103"/>
      <c r="I6" s="103"/>
      <c r="J6" s="103"/>
      <c r="K6" s="103"/>
    </row>
    <row r="7" spans="1:11" ht="15" customHeight="1" x14ac:dyDescent="0.5">
      <c r="A7" s="284"/>
      <c r="B7" s="285"/>
      <c r="C7" s="293"/>
      <c r="D7" s="103"/>
      <c r="E7" s="103"/>
      <c r="F7" s="103"/>
      <c r="G7" s="103"/>
      <c r="H7" s="103"/>
      <c r="I7" s="103"/>
      <c r="J7" s="103"/>
      <c r="K7" s="103"/>
    </row>
    <row r="8" spans="1:11" ht="15" customHeight="1" x14ac:dyDescent="0.5">
      <c r="A8" s="294"/>
      <c r="B8" s="294"/>
      <c r="C8" s="294"/>
      <c r="D8" s="103"/>
      <c r="E8" s="103"/>
      <c r="F8" s="103"/>
      <c r="G8" s="103"/>
      <c r="H8" s="103"/>
      <c r="I8" s="103"/>
      <c r="J8" s="103"/>
      <c r="K8" s="103"/>
    </row>
    <row r="9" spans="1:11" ht="15" customHeight="1" x14ac:dyDescent="0.5">
      <c r="A9" s="259" t="s">
        <v>204</v>
      </c>
      <c r="B9" s="261" t="s">
        <v>205</v>
      </c>
      <c r="C9" s="261" t="s">
        <v>198</v>
      </c>
      <c r="D9" s="103"/>
      <c r="E9" s="103"/>
      <c r="F9" s="103"/>
      <c r="G9" s="103"/>
      <c r="H9" s="103"/>
      <c r="I9" s="103"/>
      <c r="J9" s="103"/>
      <c r="K9" s="103"/>
    </row>
    <row r="10" spans="1:11" ht="15" customHeight="1" x14ac:dyDescent="0.5">
      <c r="A10" s="260"/>
      <c r="B10" s="261"/>
      <c r="C10" s="261"/>
      <c r="D10" s="103"/>
      <c r="E10" s="103"/>
      <c r="F10" s="103"/>
      <c r="G10" s="103"/>
      <c r="H10" s="103"/>
      <c r="I10" s="103"/>
      <c r="J10" s="103"/>
      <c r="K10" s="103"/>
    </row>
    <row r="11" spans="1:11" ht="19.5" customHeight="1" x14ac:dyDescent="0.5">
      <c r="A11" s="126"/>
      <c r="B11" s="127"/>
      <c r="C11" s="128"/>
      <c r="D11" s="103"/>
      <c r="E11" s="103"/>
      <c r="F11" s="103"/>
      <c r="G11" s="103"/>
      <c r="H11" s="103"/>
      <c r="I11" s="103"/>
      <c r="J11" s="103"/>
      <c r="K11" s="103"/>
    </row>
    <row r="12" spans="1:11" ht="19.5" customHeight="1" x14ac:dyDescent="0.5">
      <c r="A12" s="126" t="s">
        <v>206</v>
      </c>
      <c r="B12" s="127"/>
      <c r="C12" s="128"/>
      <c r="D12" s="103"/>
      <c r="E12" s="103"/>
      <c r="F12" s="103"/>
      <c r="G12" s="103"/>
      <c r="H12" s="103"/>
      <c r="I12" s="103"/>
      <c r="J12" s="103"/>
      <c r="K12" s="103"/>
    </row>
    <row r="13" spans="1:11" ht="19.5" customHeight="1" x14ac:dyDescent="0.5">
      <c r="A13" s="126"/>
      <c r="B13" s="127"/>
      <c r="C13" s="128"/>
      <c r="D13" s="103"/>
      <c r="E13" s="103"/>
      <c r="F13" s="103"/>
      <c r="G13" s="103"/>
      <c r="H13" s="103"/>
      <c r="I13" s="103"/>
      <c r="J13" s="103"/>
      <c r="K13" s="103"/>
    </row>
    <row r="14" spans="1:11" ht="19.5" customHeight="1" x14ac:dyDescent="0.5">
      <c r="A14" s="126" t="s">
        <v>207</v>
      </c>
      <c r="B14" s="129"/>
      <c r="C14" s="130"/>
      <c r="D14" s="103"/>
      <c r="E14" s="103"/>
      <c r="F14" s="103"/>
      <c r="G14" s="103"/>
      <c r="H14" s="103"/>
      <c r="I14" s="103"/>
      <c r="J14" s="103"/>
      <c r="K14" s="103"/>
    </row>
    <row r="15" spans="1:11" ht="19.5" customHeight="1" x14ac:dyDescent="0.5">
      <c r="A15" s="126"/>
      <c r="B15" s="127"/>
      <c r="C15" s="128"/>
      <c r="D15" s="103"/>
      <c r="E15" s="103"/>
      <c r="F15" s="103"/>
      <c r="G15" s="103"/>
      <c r="H15" s="103"/>
      <c r="I15" s="103"/>
      <c r="J15" s="103"/>
      <c r="K15" s="103"/>
    </row>
    <row r="16" spans="1:11" ht="19.5" customHeight="1" x14ac:dyDescent="0.5">
      <c r="A16" s="126" t="s">
        <v>208</v>
      </c>
      <c r="B16" s="127"/>
      <c r="C16" s="128"/>
      <c r="D16" s="103"/>
      <c r="E16" s="103"/>
      <c r="F16" s="103"/>
      <c r="G16" s="103"/>
      <c r="H16" s="103"/>
      <c r="I16" s="103"/>
      <c r="J16" s="103"/>
      <c r="K16" s="103"/>
    </row>
    <row r="17" spans="1:11" ht="19.5" customHeight="1" x14ac:dyDescent="0.5">
      <c r="A17" s="126"/>
      <c r="B17" s="127"/>
      <c r="C17" s="128"/>
      <c r="D17" s="103"/>
      <c r="E17" s="103"/>
      <c r="F17" s="103"/>
      <c r="G17" s="103"/>
      <c r="H17" s="103"/>
      <c r="I17" s="103"/>
      <c r="J17" s="103"/>
      <c r="K17" s="103"/>
    </row>
    <row r="18" spans="1:11" ht="19.5" customHeight="1" x14ac:dyDescent="0.5">
      <c r="A18" s="126" t="s">
        <v>209</v>
      </c>
      <c r="B18" s="129"/>
      <c r="C18" s="130"/>
      <c r="D18" s="103"/>
      <c r="E18" s="103"/>
      <c r="F18" s="103"/>
      <c r="G18" s="103"/>
      <c r="H18" s="103"/>
      <c r="I18" s="103"/>
      <c r="J18" s="103"/>
      <c r="K18" s="103"/>
    </row>
    <row r="19" spans="1:11" ht="19.5" customHeight="1" x14ac:dyDescent="0.5">
      <c r="A19" s="126"/>
      <c r="B19" s="127"/>
      <c r="C19" s="128"/>
      <c r="D19" s="103"/>
      <c r="E19" s="103"/>
      <c r="F19" s="103"/>
      <c r="G19" s="103"/>
      <c r="H19" s="103"/>
      <c r="I19" s="103"/>
      <c r="J19" s="103"/>
      <c r="K19" s="103"/>
    </row>
    <row r="20" spans="1:11" ht="19.5" customHeight="1" x14ac:dyDescent="0.5">
      <c r="A20" s="126" t="s">
        <v>210</v>
      </c>
      <c r="B20" s="127"/>
      <c r="C20" s="128"/>
      <c r="D20" s="103"/>
      <c r="E20" s="103"/>
      <c r="F20" s="103"/>
      <c r="G20" s="103"/>
      <c r="H20" s="103"/>
      <c r="I20" s="103"/>
      <c r="J20" s="103"/>
      <c r="K20" s="103"/>
    </row>
    <row r="21" spans="1:11" ht="19.5" customHeight="1" x14ac:dyDescent="0.5">
      <c r="A21" s="131"/>
      <c r="B21" s="129"/>
      <c r="C21" s="130"/>
      <c r="D21" s="103"/>
      <c r="E21" s="103"/>
      <c r="F21" s="103"/>
      <c r="G21" s="103"/>
      <c r="H21" s="103"/>
      <c r="I21" s="103"/>
      <c r="J21" s="103"/>
      <c r="K21" s="103"/>
    </row>
    <row r="22" spans="1:11" ht="19.5" customHeight="1" x14ac:dyDescent="0.5">
      <c r="A22" s="126" t="s">
        <v>211</v>
      </c>
      <c r="B22" s="127"/>
      <c r="C22" s="128"/>
      <c r="D22" s="103"/>
      <c r="E22" s="103"/>
      <c r="F22" s="103"/>
      <c r="G22" s="103"/>
      <c r="H22" s="103"/>
      <c r="I22" s="103"/>
      <c r="J22" s="103"/>
      <c r="K22" s="103"/>
    </row>
    <row r="23" spans="1:11" ht="19.5" customHeight="1" x14ac:dyDescent="0.5">
      <c r="A23" s="132"/>
      <c r="B23" s="127"/>
      <c r="C23" s="128"/>
      <c r="D23" s="103"/>
      <c r="E23" s="103"/>
      <c r="F23" s="103"/>
      <c r="G23" s="103"/>
      <c r="H23" s="103"/>
      <c r="I23" s="103"/>
      <c r="J23" s="103"/>
      <c r="K23" s="103"/>
    </row>
    <row r="24" spans="1:11" ht="19.5" customHeight="1" x14ac:dyDescent="0.5">
      <c r="A24" s="132"/>
      <c r="B24" s="127"/>
      <c r="C24" s="128"/>
      <c r="D24" s="103"/>
      <c r="E24" s="103"/>
      <c r="F24" s="103"/>
      <c r="G24" s="103"/>
      <c r="H24" s="103"/>
      <c r="I24" s="103"/>
      <c r="J24" s="103"/>
      <c r="K24" s="103"/>
    </row>
    <row r="25" spans="1:11" ht="19.5" customHeight="1" x14ac:dyDescent="0.5">
      <c r="A25" s="132"/>
      <c r="B25" s="127"/>
      <c r="C25" s="128"/>
      <c r="D25" s="103"/>
      <c r="E25" s="103"/>
      <c r="F25" s="103"/>
      <c r="G25" s="103"/>
      <c r="H25" s="103"/>
      <c r="I25" s="103"/>
      <c r="J25" s="103"/>
      <c r="K25" s="103"/>
    </row>
    <row r="26" spans="1:11" ht="19.5" customHeight="1" x14ac:dyDescent="0.5">
      <c r="A26" s="133"/>
      <c r="B26" s="127"/>
      <c r="C26" s="128"/>
      <c r="D26" s="103"/>
      <c r="E26" s="103"/>
      <c r="F26" s="103"/>
      <c r="G26" s="103"/>
      <c r="H26" s="103"/>
      <c r="I26" s="103"/>
      <c r="J26" s="103"/>
      <c r="K26" s="103"/>
    </row>
    <row r="27" spans="1:11" ht="19.5" customHeight="1" x14ac:dyDescent="0.5">
      <c r="A27" s="134"/>
      <c r="B27" s="127"/>
      <c r="C27" s="128"/>
      <c r="D27" s="103"/>
      <c r="E27" s="103"/>
      <c r="F27" s="103"/>
      <c r="G27" s="103"/>
      <c r="H27" s="103"/>
      <c r="I27" s="103"/>
      <c r="J27" s="103"/>
      <c r="K27" s="103"/>
    </row>
    <row r="28" spans="1:11" ht="19.5" customHeight="1" x14ac:dyDescent="0.5">
      <c r="A28" s="133"/>
      <c r="B28" s="127"/>
      <c r="C28" s="128"/>
      <c r="D28" s="103"/>
      <c r="E28" s="103"/>
      <c r="F28" s="103"/>
      <c r="G28" s="103"/>
      <c r="H28" s="103"/>
      <c r="I28" s="103"/>
      <c r="J28" s="103"/>
      <c r="K28" s="103"/>
    </row>
    <row r="29" spans="1:11" ht="19.5" customHeight="1" x14ac:dyDescent="0.5">
      <c r="A29" s="134"/>
      <c r="B29" s="127"/>
      <c r="C29" s="128"/>
      <c r="D29" s="103"/>
      <c r="E29" s="103"/>
      <c r="F29" s="103"/>
      <c r="G29" s="103"/>
      <c r="H29" s="103"/>
      <c r="I29" s="103"/>
      <c r="J29" s="103"/>
      <c r="K29" s="103"/>
    </row>
    <row r="30" spans="1:11" ht="19.5" customHeight="1" x14ac:dyDescent="0.5">
      <c r="A30" s="133"/>
      <c r="B30" s="127"/>
      <c r="C30" s="128"/>
      <c r="D30" s="103"/>
      <c r="E30" s="103"/>
      <c r="F30" s="103"/>
      <c r="G30" s="103"/>
      <c r="H30" s="103"/>
      <c r="I30" s="103"/>
      <c r="J30" s="103"/>
      <c r="K30" s="103"/>
    </row>
    <row r="31" spans="1:11" ht="19.5" customHeight="1" x14ac:dyDescent="0.5">
      <c r="A31" s="131"/>
      <c r="B31" s="129"/>
      <c r="C31" s="130"/>
      <c r="D31" s="103"/>
      <c r="E31" s="103"/>
      <c r="F31" s="103"/>
      <c r="G31" s="103"/>
      <c r="H31" s="103"/>
      <c r="I31" s="103"/>
      <c r="J31" s="103"/>
      <c r="K31" s="103"/>
    </row>
    <row r="32" spans="1:11" ht="19.5" customHeight="1" x14ac:dyDescent="0.5">
      <c r="A32" s="133"/>
      <c r="B32" s="127"/>
      <c r="C32" s="128"/>
      <c r="D32" s="103"/>
      <c r="E32" s="103"/>
      <c r="F32" s="103"/>
      <c r="G32" s="103"/>
      <c r="H32" s="103"/>
      <c r="I32" s="103"/>
      <c r="J32" s="103"/>
      <c r="K32" s="103"/>
    </row>
    <row r="33" spans="1:11" ht="19.5" customHeight="1" x14ac:dyDescent="0.5">
      <c r="A33" s="131"/>
      <c r="B33" s="127"/>
      <c r="C33" s="128"/>
      <c r="D33" s="103"/>
      <c r="E33" s="103"/>
      <c r="F33" s="103"/>
      <c r="G33" s="103"/>
      <c r="H33" s="103"/>
      <c r="I33" s="103"/>
      <c r="J33" s="103"/>
      <c r="K33" s="103"/>
    </row>
    <row r="34" spans="1:11" ht="19.5" customHeight="1" x14ac:dyDescent="0.5">
      <c r="A34" s="131"/>
      <c r="B34" s="127"/>
      <c r="C34" s="128"/>
      <c r="D34" s="103"/>
      <c r="E34" s="103"/>
      <c r="F34" s="103"/>
      <c r="G34" s="103"/>
      <c r="H34" s="103"/>
      <c r="I34" s="103"/>
      <c r="J34" s="103"/>
      <c r="K34" s="103"/>
    </row>
    <row r="35" spans="1:11" ht="19.5" customHeight="1" x14ac:dyDescent="0.5">
      <c r="A35" s="135"/>
      <c r="B35" s="136"/>
      <c r="C35" s="109"/>
      <c r="D35" s="103"/>
      <c r="E35" s="103"/>
      <c r="F35" s="103"/>
      <c r="G35" s="103"/>
      <c r="H35" s="103"/>
      <c r="I35" s="103"/>
      <c r="J35" s="103"/>
      <c r="K35" s="103"/>
    </row>
    <row r="36" spans="1:11" ht="24.9" customHeight="1" x14ac:dyDescent="0.5">
      <c r="A36" s="118" t="s">
        <v>200</v>
      </c>
      <c r="B36" s="120">
        <f>SUM(B11:B35)</f>
        <v>0</v>
      </c>
      <c r="C36" s="120">
        <f>SUM(C11:C35)</f>
        <v>0</v>
      </c>
      <c r="D36" s="103"/>
      <c r="E36" s="103"/>
      <c r="F36" s="103"/>
      <c r="G36" s="103"/>
      <c r="H36" s="103"/>
      <c r="I36" s="103"/>
      <c r="J36" s="103"/>
      <c r="K36" s="103"/>
    </row>
    <row r="37" spans="1:11" ht="15.9" customHeight="1" x14ac:dyDescent="0.5">
      <c r="A37" s="137"/>
      <c r="B37" s="138"/>
      <c r="C37" s="138"/>
      <c r="D37" s="103"/>
      <c r="E37" s="103"/>
      <c r="F37" s="103"/>
      <c r="G37" s="103"/>
      <c r="H37" s="103"/>
      <c r="I37" s="103"/>
      <c r="J37" s="103"/>
      <c r="K37" s="103"/>
    </row>
    <row r="38" spans="1:11" ht="15.9" customHeight="1" x14ac:dyDescent="0.5">
      <c r="A38" s="139"/>
      <c r="B38" s="139"/>
      <c r="C38" s="139"/>
      <c r="D38" s="103"/>
      <c r="E38" s="103"/>
      <c r="F38" s="103"/>
      <c r="G38" s="103"/>
      <c r="H38" s="103"/>
      <c r="I38" s="103"/>
      <c r="J38" s="103"/>
      <c r="K38" s="103"/>
    </row>
    <row r="39" spans="1:11" ht="15.9" customHeight="1" x14ac:dyDescent="0.5">
      <c r="A39" s="139"/>
      <c r="B39" s="139"/>
      <c r="C39" s="139"/>
      <c r="D39" s="103"/>
      <c r="E39" s="103"/>
      <c r="F39" s="103"/>
      <c r="G39" s="103"/>
      <c r="H39" s="103"/>
      <c r="I39" s="103"/>
      <c r="J39" s="103"/>
      <c r="K39" s="103"/>
    </row>
    <row r="40" spans="1:11" ht="15.9" customHeight="1" x14ac:dyDescent="0.5">
      <c r="A40" s="139"/>
      <c r="B40" s="139"/>
      <c r="C40" s="139"/>
      <c r="D40" s="103"/>
      <c r="E40" s="103"/>
      <c r="F40" s="103"/>
      <c r="G40" s="103"/>
      <c r="H40" s="103"/>
      <c r="I40" s="103"/>
      <c r="J40" s="103"/>
      <c r="K40" s="103"/>
    </row>
    <row r="41" spans="1:11" ht="15.9" customHeight="1" x14ac:dyDescent="0.5">
      <c r="A41" s="139"/>
      <c r="B41" s="139"/>
      <c r="C41" s="139"/>
      <c r="D41" s="103"/>
      <c r="E41" s="103"/>
      <c r="F41" s="103"/>
      <c r="G41" s="103"/>
      <c r="H41" s="103"/>
      <c r="I41" s="103"/>
      <c r="J41" s="103"/>
      <c r="K41" s="103"/>
    </row>
    <row r="42" spans="1:11" ht="15.9" customHeight="1" x14ac:dyDescent="0.25">
      <c r="A42" s="140"/>
      <c r="B42" s="140"/>
      <c r="C42" s="140"/>
      <c r="D42" s="140"/>
      <c r="E42" s="122"/>
      <c r="F42" s="101"/>
    </row>
    <row r="43" spans="1:11" ht="15.9" customHeight="1" x14ac:dyDescent="0.25">
      <c r="A43" s="140"/>
      <c r="B43" s="140"/>
      <c r="C43" s="140"/>
      <c r="D43" s="140"/>
      <c r="E43" s="122"/>
      <c r="F43" s="101"/>
    </row>
    <row r="44" spans="1:11" ht="15.9" customHeight="1" x14ac:dyDescent="0.25">
      <c r="A44" s="140"/>
      <c r="B44" s="140"/>
      <c r="C44" s="140"/>
      <c r="D44" s="140"/>
      <c r="E44" s="122"/>
      <c r="F44" s="101"/>
    </row>
    <row r="45" spans="1:11" ht="15.9" customHeight="1" x14ac:dyDescent="0.25">
      <c r="A45" s="140"/>
      <c r="B45" s="140"/>
      <c r="C45" s="140"/>
      <c r="D45" s="140"/>
      <c r="E45" s="99"/>
      <c r="F45" s="101"/>
    </row>
    <row r="46" spans="1:11" ht="15.9" customHeight="1" x14ac:dyDescent="0.25">
      <c r="A46" s="140"/>
      <c r="B46" s="140"/>
      <c r="C46" s="140"/>
      <c r="D46" s="140"/>
      <c r="E46" s="99"/>
      <c r="F46" s="101"/>
    </row>
    <row r="47" spans="1:11" ht="15.9" customHeight="1" x14ac:dyDescent="0.25">
      <c r="A47" s="140"/>
      <c r="B47" s="140"/>
      <c r="C47" s="140"/>
      <c r="D47" s="140"/>
      <c r="E47" s="99"/>
      <c r="F47" s="101"/>
    </row>
    <row r="48" spans="1:11" ht="18" customHeight="1" x14ac:dyDescent="0.25">
      <c r="A48" s="140"/>
      <c r="B48" s="140"/>
      <c r="C48" s="140"/>
      <c r="D48" s="140"/>
      <c r="E48" s="101"/>
      <c r="F48" s="101"/>
    </row>
    <row r="49" spans="1:6" ht="18" customHeight="1" x14ac:dyDescent="0.25">
      <c r="A49" s="140"/>
      <c r="B49" s="140"/>
      <c r="C49" s="140"/>
      <c r="D49" s="140"/>
      <c r="E49" s="101"/>
      <c r="F49" s="101"/>
    </row>
    <row r="50" spans="1:6" ht="18" customHeight="1" x14ac:dyDescent="0.25">
      <c r="A50" s="140"/>
      <c r="B50" s="140"/>
      <c r="C50" s="140"/>
      <c r="D50" s="140"/>
      <c r="E50" s="101"/>
      <c r="F50" s="101"/>
    </row>
    <row r="51" spans="1:6" ht="18" customHeight="1" x14ac:dyDescent="0.25">
      <c r="A51" s="140"/>
      <c r="B51" s="140"/>
      <c r="C51" s="140"/>
      <c r="D51" s="140"/>
      <c r="E51" s="101"/>
      <c r="F51" s="101"/>
    </row>
    <row r="52" spans="1:6" x14ac:dyDescent="0.25">
      <c r="A52" s="140"/>
      <c r="B52" s="140"/>
      <c r="C52" s="140"/>
      <c r="D52" s="140"/>
      <c r="E52" s="101"/>
      <c r="F52" s="101"/>
    </row>
    <row r="53" spans="1:6" x14ac:dyDescent="0.25">
      <c r="A53" s="140"/>
      <c r="B53" s="140"/>
      <c r="C53" s="140"/>
      <c r="D53" s="140"/>
      <c r="E53" s="101"/>
      <c r="F53" s="101"/>
    </row>
    <row r="54" spans="1:6" x14ac:dyDescent="0.25">
      <c r="A54" s="140"/>
      <c r="B54" s="140"/>
      <c r="C54" s="140"/>
      <c r="D54" s="140"/>
      <c r="E54" s="101"/>
      <c r="F54" s="101"/>
    </row>
    <row r="55" spans="1:6" x14ac:dyDescent="0.25">
      <c r="A55" s="140"/>
      <c r="B55" s="140"/>
      <c r="C55" s="140"/>
      <c r="D55" s="140"/>
      <c r="E55" s="101"/>
      <c r="F55" s="101"/>
    </row>
    <row r="56" spans="1:6" x14ac:dyDescent="0.25">
      <c r="A56" s="140"/>
      <c r="B56" s="140"/>
      <c r="C56" s="140"/>
      <c r="D56" s="140"/>
      <c r="E56" s="101"/>
      <c r="F56" s="101"/>
    </row>
    <row r="57" spans="1:6" x14ac:dyDescent="0.25">
      <c r="A57" s="140"/>
      <c r="B57" s="140"/>
      <c r="C57" s="140"/>
      <c r="D57" s="140"/>
      <c r="E57" s="101"/>
      <c r="F57" s="101"/>
    </row>
    <row r="58" spans="1:6" x14ac:dyDescent="0.25">
      <c r="A58" s="140"/>
      <c r="B58" s="140"/>
      <c r="C58" s="140"/>
      <c r="D58" s="140"/>
      <c r="E58" s="101"/>
      <c r="F58" s="101"/>
    </row>
    <row r="59" spans="1:6" x14ac:dyDescent="0.25">
      <c r="A59" s="140"/>
      <c r="B59" s="140"/>
      <c r="C59" s="140"/>
      <c r="D59" s="140"/>
      <c r="E59" s="101"/>
      <c r="F59" s="101"/>
    </row>
    <row r="60" spans="1:6" x14ac:dyDescent="0.25">
      <c r="A60" s="140"/>
      <c r="B60" s="140"/>
      <c r="C60" s="140"/>
      <c r="D60" s="140"/>
      <c r="E60" s="101"/>
      <c r="F60" s="101"/>
    </row>
    <row r="61" spans="1:6" x14ac:dyDescent="0.25">
      <c r="A61" s="140"/>
      <c r="B61" s="140"/>
      <c r="C61" s="140"/>
      <c r="D61" s="140"/>
      <c r="E61" s="101"/>
      <c r="F61" s="101"/>
    </row>
    <row r="62" spans="1:6" x14ac:dyDescent="0.25">
      <c r="A62" s="140"/>
      <c r="B62" s="140"/>
      <c r="C62" s="140"/>
      <c r="D62" s="140"/>
      <c r="E62" s="101"/>
      <c r="F62" s="101"/>
    </row>
    <row r="63" spans="1:6" x14ac:dyDescent="0.25">
      <c r="A63" s="140"/>
      <c r="B63" s="140"/>
      <c r="C63" s="140"/>
      <c r="D63" s="140"/>
      <c r="E63" s="101"/>
      <c r="F63" s="101"/>
    </row>
    <row r="64" spans="1:6" x14ac:dyDescent="0.25">
      <c r="A64" s="140"/>
      <c r="B64" s="140"/>
      <c r="C64" s="140"/>
      <c r="D64" s="140"/>
      <c r="E64" s="101"/>
      <c r="F64" s="101"/>
    </row>
    <row r="65" spans="1:6" x14ac:dyDescent="0.25">
      <c r="A65" s="140"/>
      <c r="B65" s="140"/>
      <c r="C65" s="140"/>
      <c r="D65" s="140"/>
      <c r="E65" s="101"/>
      <c r="F65" s="101"/>
    </row>
    <row r="66" spans="1:6" x14ac:dyDescent="0.25">
      <c r="A66" s="140"/>
      <c r="B66" s="140"/>
      <c r="C66" s="140"/>
      <c r="D66" s="140"/>
      <c r="E66" s="101"/>
      <c r="F66" s="101"/>
    </row>
    <row r="67" spans="1:6" x14ac:dyDescent="0.25">
      <c r="A67" s="140"/>
      <c r="B67" s="140"/>
      <c r="C67" s="140"/>
      <c r="D67" s="140"/>
      <c r="E67" s="101"/>
      <c r="F67" s="101"/>
    </row>
    <row r="68" spans="1:6" x14ac:dyDescent="0.25">
      <c r="A68" s="140"/>
      <c r="B68" s="140"/>
      <c r="C68" s="140"/>
      <c r="D68" s="140"/>
      <c r="E68" s="101"/>
      <c r="F68" s="101"/>
    </row>
    <row r="69" spans="1:6" x14ac:dyDescent="0.25">
      <c r="A69" s="140"/>
      <c r="B69" s="140"/>
      <c r="C69" s="140"/>
      <c r="D69" s="140"/>
      <c r="E69" s="101"/>
      <c r="F69" s="101"/>
    </row>
    <row r="70" spans="1:6" x14ac:dyDescent="0.25">
      <c r="A70" s="140"/>
      <c r="B70" s="140"/>
      <c r="C70" s="140"/>
      <c r="D70" s="140"/>
      <c r="E70" s="101"/>
      <c r="F70" s="101"/>
    </row>
    <row r="71" spans="1:6" x14ac:dyDescent="0.25">
      <c r="A71" s="140"/>
      <c r="B71" s="140"/>
      <c r="C71" s="140"/>
      <c r="D71" s="140"/>
      <c r="E71" s="101"/>
      <c r="F71" s="101"/>
    </row>
    <row r="72" spans="1:6" x14ac:dyDescent="0.25">
      <c r="A72" s="140"/>
      <c r="B72" s="140"/>
      <c r="C72" s="140"/>
      <c r="D72" s="140"/>
      <c r="E72" s="101"/>
      <c r="F72" s="101"/>
    </row>
    <row r="73" spans="1:6" x14ac:dyDescent="0.25">
      <c r="A73" s="140"/>
      <c r="B73" s="140"/>
      <c r="C73" s="140"/>
      <c r="D73" s="140"/>
      <c r="E73" s="101"/>
      <c r="F73" s="101"/>
    </row>
    <row r="74" spans="1:6" x14ac:dyDescent="0.25">
      <c r="A74" s="140"/>
      <c r="B74" s="140"/>
      <c r="C74" s="140"/>
      <c r="D74" s="140"/>
      <c r="E74" s="101"/>
      <c r="F74" s="101"/>
    </row>
    <row r="75" spans="1:6" x14ac:dyDescent="0.25">
      <c r="A75" s="140"/>
      <c r="B75" s="140"/>
      <c r="C75" s="140"/>
      <c r="D75" s="140"/>
      <c r="E75" s="101"/>
      <c r="F75" s="101"/>
    </row>
    <row r="76" spans="1:6" x14ac:dyDescent="0.25">
      <c r="A76" s="140"/>
      <c r="B76" s="140"/>
      <c r="C76" s="140"/>
      <c r="D76" s="140"/>
      <c r="E76" s="101"/>
      <c r="F76" s="101"/>
    </row>
    <row r="77" spans="1:6" x14ac:dyDescent="0.25">
      <c r="A77" s="140"/>
      <c r="B77" s="140"/>
      <c r="C77" s="140"/>
      <c r="D77" s="140"/>
      <c r="E77" s="101"/>
      <c r="F77" s="101"/>
    </row>
    <row r="78" spans="1:6" x14ac:dyDescent="0.25">
      <c r="A78" s="140"/>
      <c r="B78" s="140"/>
      <c r="C78" s="140"/>
      <c r="D78" s="140"/>
      <c r="E78" s="101"/>
      <c r="F78" s="101"/>
    </row>
    <row r="79" spans="1:6" x14ac:dyDescent="0.25">
      <c r="A79" s="140"/>
      <c r="B79" s="140"/>
      <c r="C79" s="140"/>
      <c r="D79" s="140"/>
      <c r="E79" s="101"/>
      <c r="F79" s="101"/>
    </row>
    <row r="80" spans="1:6" x14ac:dyDescent="0.25">
      <c r="A80" s="140"/>
      <c r="B80" s="140"/>
      <c r="C80" s="140"/>
      <c r="D80" s="140"/>
      <c r="E80" s="101"/>
      <c r="F80" s="101"/>
    </row>
    <row r="81" spans="1:6" x14ac:dyDescent="0.25">
      <c r="A81" s="140"/>
      <c r="B81" s="140"/>
      <c r="C81" s="140"/>
      <c r="D81" s="140"/>
      <c r="E81" s="101"/>
      <c r="F81" s="101"/>
    </row>
    <row r="82" spans="1:6" x14ac:dyDescent="0.25">
      <c r="A82" s="140"/>
      <c r="B82" s="140"/>
      <c r="C82" s="140"/>
      <c r="D82" s="140"/>
      <c r="E82" s="101"/>
      <c r="F82" s="101"/>
    </row>
    <row r="83" spans="1:6" x14ac:dyDescent="0.25">
      <c r="A83" s="140"/>
      <c r="B83" s="140"/>
      <c r="C83" s="140"/>
      <c r="D83" s="140"/>
      <c r="E83" s="101"/>
      <c r="F83" s="101"/>
    </row>
    <row r="84" spans="1:6" x14ac:dyDescent="0.25">
      <c r="A84" s="140"/>
      <c r="B84" s="140"/>
      <c r="C84" s="140"/>
      <c r="D84" s="140"/>
      <c r="E84" s="101"/>
      <c r="F84" s="101"/>
    </row>
    <row r="85" spans="1:6" x14ac:dyDescent="0.25">
      <c r="A85" s="140"/>
      <c r="B85" s="140"/>
      <c r="C85" s="140"/>
      <c r="D85" s="140"/>
      <c r="E85" s="101"/>
      <c r="F85" s="101"/>
    </row>
    <row r="86" spans="1:6" x14ac:dyDescent="0.25">
      <c r="A86" s="140"/>
      <c r="B86" s="140"/>
      <c r="C86" s="140"/>
      <c r="D86" s="140"/>
      <c r="E86" s="101"/>
      <c r="F86" s="101"/>
    </row>
    <row r="87" spans="1:6" x14ac:dyDescent="0.25">
      <c r="A87" s="140"/>
      <c r="B87" s="140"/>
      <c r="C87" s="140"/>
      <c r="D87" s="140"/>
      <c r="E87" s="101"/>
      <c r="F87" s="101"/>
    </row>
    <row r="88" spans="1:6" x14ac:dyDescent="0.25">
      <c r="A88" s="140"/>
      <c r="B88" s="140"/>
      <c r="C88" s="140"/>
      <c r="D88" s="140"/>
      <c r="E88" s="101"/>
      <c r="F88" s="101"/>
    </row>
    <row r="89" spans="1:6" x14ac:dyDescent="0.25">
      <c r="A89" s="140"/>
      <c r="B89" s="140"/>
      <c r="C89" s="140"/>
      <c r="D89" s="140"/>
      <c r="E89" s="101"/>
      <c r="F89" s="101"/>
    </row>
    <row r="90" spans="1:6" x14ac:dyDescent="0.25">
      <c r="A90" s="140"/>
      <c r="B90" s="140"/>
      <c r="C90" s="140"/>
      <c r="D90" s="140"/>
      <c r="E90" s="101"/>
      <c r="F90" s="101"/>
    </row>
    <row r="91" spans="1:6" x14ac:dyDescent="0.25">
      <c r="A91" s="140"/>
      <c r="B91" s="140"/>
      <c r="C91" s="140"/>
      <c r="D91" s="140"/>
      <c r="E91" s="101"/>
      <c r="F91" s="101"/>
    </row>
    <row r="92" spans="1:6" x14ac:dyDescent="0.25">
      <c r="A92" s="140"/>
      <c r="B92" s="140"/>
      <c r="C92" s="140"/>
      <c r="D92" s="140"/>
      <c r="E92" s="101"/>
      <c r="F92" s="101"/>
    </row>
    <row r="93" spans="1:6" x14ac:dyDescent="0.25">
      <c r="A93" s="140"/>
      <c r="B93" s="140"/>
      <c r="C93" s="140"/>
      <c r="D93" s="140"/>
      <c r="E93" s="101"/>
      <c r="F93" s="101"/>
    </row>
    <row r="94" spans="1:6" x14ac:dyDescent="0.25">
      <c r="A94" s="140"/>
      <c r="B94" s="140"/>
      <c r="C94" s="140"/>
      <c r="D94" s="140"/>
      <c r="E94" s="101"/>
      <c r="F94" s="101"/>
    </row>
    <row r="95" spans="1:6" x14ac:dyDescent="0.25">
      <c r="A95" s="140"/>
      <c r="B95" s="140"/>
      <c r="C95" s="140"/>
      <c r="D95" s="140"/>
      <c r="E95" s="101"/>
      <c r="F95" s="101"/>
    </row>
    <row r="96" spans="1:6" x14ac:dyDescent="0.25">
      <c r="A96" s="140"/>
      <c r="B96" s="140"/>
      <c r="C96" s="140"/>
      <c r="D96" s="140"/>
      <c r="E96" s="101"/>
      <c r="F96" s="101"/>
    </row>
    <row r="97" spans="1:6" x14ac:dyDescent="0.25">
      <c r="A97" s="140"/>
      <c r="B97" s="140"/>
      <c r="C97" s="140"/>
      <c r="D97" s="140"/>
      <c r="E97" s="101"/>
      <c r="F97" s="101"/>
    </row>
    <row r="98" spans="1:6" x14ac:dyDescent="0.25">
      <c r="A98" s="140"/>
      <c r="B98" s="140"/>
      <c r="C98" s="140"/>
      <c r="D98" s="140"/>
      <c r="E98" s="101"/>
      <c r="F98" s="101"/>
    </row>
    <row r="99" spans="1:6" x14ac:dyDescent="0.25">
      <c r="A99" s="140"/>
      <c r="B99" s="140"/>
      <c r="C99" s="140"/>
      <c r="D99" s="140"/>
      <c r="E99" s="101"/>
      <c r="F99" s="101"/>
    </row>
    <row r="100" spans="1:6" x14ac:dyDescent="0.25">
      <c r="A100" s="140"/>
      <c r="B100" s="140"/>
      <c r="C100" s="140"/>
      <c r="D100" s="140"/>
      <c r="E100" s="101"/>
      <c r="F100" s="101"/>
    </row>
    <row r="101" spans="1:6" x14ac:dyDescent="0.25">
      <c r="A101" s="140"/>
      <c r="B101" s="140"/>
      <c r="C101" s="140"/>
      <c r="D101" s="140"/>
      <c r="E101" s="101"/>
      <c r="F101" s="101"/>
    </row>
    <row r="102" spans="1:6" x14ac:dyDescent="0.25">
      <c r="A102" s="140"/>
      <c r="B102" s="140"/>
      <c r="C102" s="140"/>
      <c r="D102" s="140"/>
      <c r="E102" s="101"/>
      <c r="F102" s="101"/>
    </row>
    <row r="103" spans="1:6" x14ac:dyDescent="0.25">
      <c r="A103" s="140"/>
      <c r="B103" s="140"/>
      <c r="C103" s="140"/>
      <c r="D103" s="140"/>
      <c r="E103" s="101"/>
      <c r="F103" s="101"/>
    </row>
    <row r="104" spans="1:6" x14ac:dyDescent="0.25">
      <c r="A104" s="140"/>
      <c r="B104" s="140"/>
      <c r="C104" s="140"/>
      <c r="D104" s="140"/>
      <c r="E104" s="101"/>
      <c r="F104" s="101"/>
    </row>
    <row r="105" spans="1:6" x14ac:dyDescent="0.25">
      <c r="A105" s="140"/>
      <c r="B105" s="140"/>
      <c r="C105" s="140"/>
      <c r="D105" s="140"/>
      <c r="E105" s="101"/>
      <c r="F105" s="101"/>
    </row>
    <row r="106" spans="1:6" x14ac:dyDescent="0.25">
      <c r="A106" s="140"/>
      <c r="B106" s="140"/>
      <c r="C106" s="140"/>
      <c r="D106" s="140"/>
      <c r="E106" s="101"/>
      <c r="F106" s="101"/>
    </row>
    <row r="107" spans="1:6" x14ac:dyDescent="0.25">
      <c r="A107" s="140"/>
      <c r="B107" s="140"/>
      <c r="C107" s="140"/>
      <c r="D107" s="140"/>
      <c r="E107" s="101"/>
      <c r="F107" s="101"/>
    </row>
    <row r="108" spans="1:6" x14ac:dyDescent="0.25">
      <c r="A108" s="140"/>
      <c r="B108" s="140"/>
      <c r="C108" s="140"/>
      <c r="D108" s="140"/>
      <c r="E108" s="101"/>
      <c r="F108" s="101"/>
    </row>
    <row r="109" spans="1:6" x14ac:dyDescent="0.25">
      <c r="A109" s="140"/>
      <c r="B109" s="140"/>
      <c r="C109" s="140"/>
      <c r="D109" s="140"/>
      <c r="E109" s="101"/>
      <c r="F109" s="101"/>
    </row>
    <row r="110" spans="1:6" x14ac:dyDescent="0.25">
      <c r="A110" s="140"/>
      <c r="B110" s="140"/>
      <c r="C110" s="140"/>
      <c r="D110" s="140"/>
      <c r="E110" s="101"/>
      <c r="F110" s="101"/>
    </row>
    <row r="111" spans="1:6" x14ac:dyDescent="0.25">
      <c r="A111" s="140"/>
      <c r="B111" s="140"/>
      <c r="C111" s="140"/>
      <c r="D111" s="140"/>
      <c r="E111" s="101"/>
      <c r="F111" s="101"/>
    </row>
    <row r="112" spans="1:6" x14ac:dyDescent="0.25">
      <c r="A112" s="140"/>
      <c r="B112" s="140"/>
      <c r="C112" s="140"/>
      <c r="D112" s="140"/>
      <c r="E112" s="101"/>
      <c r="F112" s="101"/>
    </row>
    <row r="113" spans="1:6" x14ac:dyDescent="0.25">
      <c r="A113" s="140"/>
      <c r="B113" s="140"/>
      <c r="C113" s="140"/>
      <c r="D113" s="140"/>
      <c r="E113" s="101"/>
      <c r="F113" s="101"/>
    </row>
    <row r="114" spans="1:6" x14ac:dyDescent="0.25">
      <c r="A114" s="140"/>
      <c r="B114" s="140"/>
      <c r="C114" s="140"/>
      <c r="D114" s="140"/>
      <c r="E114" s="101"/>
      <c r="F114" s="101"/>
    </row>
    <row r="115" spans="1:6" x14ac:dyDescent="0.25">
      <c r="A115" s="140"/>
      <c r="B115" s="140"/>
      <c r="C115" s="140"/>
      <c r="D115" s="140"/>
      <c r="E115" s="101"/>
      <c r="F115" s="101"/>
    </row>
    <row r="116" spans="1:6" x14ac:dyDescent="0.25">
      <c r="A116" s="140"/>
      <c r="B116" s="140"/>
      <c r="C116" s="140"/>
      <c r="D116" s="140"/>
      <c r="E116" s="101"/>
      <c r="F116" s="101"/>
    </row>
    <row r="117" spans="1:6" x14ac:dyDescent="0.25">
      <c r="A117" s="140"/>
      <c r="B117" s="140"/>
      <c r="C117" s="140"/>
      <c r="D117" s="140"/>
      <c r="E117" s="101"/>
      <c r="F117" s="101"/>
    </row>
    <row r="118" spans="1:6" x14ac:dyDescent="0.25">
      <c r="A118" s="140"/>
      <c r="B118" s="140"/>
      <c r="C118" s="140"/>
      <c r="D118" s="140"/>
      <c r="E118" s="101"/>
      <c r="F118" s="101"/>
    </row>
    <row r="119" spans="1:6" x14ac:dyDescent="0.25">
      <c r="A119" s="140"/>
      <c r="B119" s="140"/>
      <c r="C119" s="140"/>
      <c r="D119" s="140"/>
      <c r="E119" s="101"/>
      <c r="F119" s="101"/>
    </row>
    <row r="120" spans="1:6" x14ac:dyDescent="0.25">
      <c r="A120" s="140"/>
      <c r="B120" s="140"/>
      <c r="C120" s="140"/>
      <c r="D120" s="140"/>
      <c r="E120" s="101"/>
      <c r="F120" s="101"/>
    </row>
    <row r="121" spans="1:6" x14ac:dyDescent="0.25">
      <c r="A121" s="140"/>
      <c r="B121" s="140"/>
      <c r="C121" s="140"/>
      <c r="D121" s="140"/>
      <c r="E121" s="101"/>
      <c r="F121" s="101"/>
    </row>
    <row r="122" spans="1:6" x14ac:dyDescent="0.25">
      <c r="A122" s="140"/>
      <c r="B122" s="140"/>
      <c r="C122" s="140"/>
      <c r="D122" s="140"/>
      <c r="E122" s="101"/>
      <c r="F122" s="101"/>
    </row>
    <row r="123" spans="1:6" x14ac:dyDescent="0.25">
      <c r="A123" s="140"/>
      <c r="B123" s="140"/>
      <c r="C123" s="140"/>
      <c r="D123" s="140"/>
      <c r="E123" s="101"/>
      <c r="F123" s="101"/>
    </row>
    <row r="124" spans="1:6" x14ac:dyDescent="0.25">
      <c r="A124" s="140"/>
      <c r="B124" s="140"/>
      <c r="C124" s="140"/>
      <c r="D124" s="140"/>
      <c r="E124" s="101"/>
      <c r="F124" s="101"/>
    </row>
    <row r="125" spans="1:6" x14ac:dyDescent="0.25">
      <c r="A125" s="140"/>
      <c r="B125" s="140"/>
      <c r="C125" s="140"/>
      <c r="D125" s="140"/>
      <c r="E125" s="101"/>
      <c r="F125" s="101"/>
    </row>
    <row r="126" spans="1:6" x14ac:dyDescent="0.25">
      <c r="A126" s="140"/>
      <c r="B126" s="140"/>
      <c r="C126" s="140"/>
      <c r="D126" s="140"/>
      <c r="E126" s="101"/>
      <c r="F126" s="101"/>
    </row>
    <row r="127" spans="1:6" x14ac:dyDescent="0.25">
      <c r="A127" s="140"/>
      <c r="B127" s="140"/>
      <c r="C127" s="140"/>
      <c r="D127" s="140"/>
      <c r="E127" s="101"/>
      <c r="F127" s="101"/>
    </row>
    <row r="128" spans="1:6" x14ac:dyDescent="0.25">
      <c r="A128" s="140"/>
      <c r="B128" s="140"/>
      <c r="C128" s="140"/>
      <c r="D128" s="140"/>
      <c r="E128" s="101"/>
      <c r="F128" s="101"/>
    </row>
    <row r="129" spans="1:6" x14ac:dyDescent="0.25">
      <c r="A129" s="140"/>
      <c r="B129" s="140"/>
      <c r="C129" s="140"/>
      <c r="D129" s="140"/>
      <c r="E129" s="101"/>
      <c r="F129" s="101"/>
    </row>
    <row r="130" spans="1:6" x14ac:dyDescent="0.25">
      <c r="A130" s="140"/>
      <c r="B130" s="140"/>
      <c r="C130" s="140"/>
      <c r="D130" s="140"/>
      <c r="E130" s="101"/>
      <c r="F130" s="101"/>
    </row>
    <row r="131" spans="1:6" x14ac:dyDescent="0.25">
      <c r="A131" s="140"/>
      <c r="B131" s="140"/>
      <c r="C131" s="140"/>
      <c r="D131" s="140"/>
      <c r="E131" s="101"/>
      <c r="F131" s="101"/>
    </row>
    <row r="132" spans="1:6" x14ac:dyDescent="0.25">
      <c r="A132" s="140"/>
      <c r="B132" s="140"/>
      <c r="C132" s="140"/>
      <c r="D132" s="140"/>
      <c r="E132" s="101"/>
      <c r="F132" s="101"/>
    </row>
    <row r="133" spans="1:6" x14ac:dyDescent="0.25">
      <c r="A133" s="140"/>
      <c r="B133" s="140"/>
      <c r="C133" s="140"/>
      <c r="D133" s="140"/>
      <c r="E133" s="101"/>
      <c r="F133" s="101"/>
    </row>
    <row r="134" spans="1:6" x14ac:dyDescent="0.25">
      <c r="A134" s="140"/>
      <c r="B134" s="140"/>
      <c r="C134" s="140"/>
      <c r="D134" s="140"/>
      <c r="E134" s="101"/>
      <c r="F134" s="101"/>
    </row>
    <row r="135" spans="1:6" x14ac:dyDescent="0.25">
      <c r="A135" s="140"/>
      <c r="B135" s="140"/>
      <c r="C135" s="140"/>
      <c r="D135" s="140"/>
      <c r="E135" s="101"/>
      <c r="F135" s="101"/>
    </row>
    <row r="136" spans="1:6" x14ac:dyDescent="0.25">
      <c r="A136" s="140"/>
      <c r="B136" s="140"/>
      <c r="C136" s="140"/>
      <c r="D136" s="140"/>
      <c r="E136" s="101"/>
      <c r="F136" s="101"/>
    </row>
    <row r="137" spans="1:6" x14ac:dyDescent="0.25">
      <c r="A137" s="140"/>
      <c r="B137" s="140"/>
      <c r="C137" s="140"/>
      <c r="D137" s="140"/>
      <c r="E137" s="101"/>
      <c r="F137" s="101"/>
    </row>
    <row r="138" spans="1:6" x14ac:dyDescent="0.25">
      <c r="A138" s="140"/>
      <c r="B138" s="140"/>
      <c r="C138" s="140"/>
      <c r="D138" s="140"/>
      <c r="E138" s="101"/>
      <c r="F138" s="101"/>
    </row>
    <row r="139" spans="1:6" x14ac:dyDescent="0.25">
      <c r="A139" s="140"/>
      <c r="B139" s="140"/>
      <c r="C139" s="140"/>
      <c r="D139" s="140"/>
      <c r="E139" s="101"/>
      <c r="F139" s="101"/>
    </row>
    <row r="140" spans="1:6" x14ac:dyDescent="0.25">
      <c r="A140" s="140"/>
      <c r="B140" s="140"/>
      <c r="C140" s="140"/>
      <c r="D140" s="140"/>
      <c r="E140" s="101"/>
      <c r="F140" s="101"/>
    </row>
    <row r="141" spans="1:6" x14ac:dyDescent="0.25">
      <c r="A141" s="140"/>
      <c r="B141" s="140"/>
      <c r="C141" s="140"/>
      <c r="D141" s="140"/>
      <c r="E141" s="101"/>
      <c r="F141" s="101"/>
    </row>
    <row r="142" spans="1:6" x14ac:dyDescent="0.25">
      <c r="A142" s="140"/>
      <c r="B142" s="140"/>
      <c r="C142" s="140"/>
      <c r="D142" s="140"/>
      <c r="E142" s="101"/>
      <c r="F142" s="101"/>
    </row>
    <row r="143" spans="1:6" x14ac:dyDescent="0.25">
      <c r="A143" s="140"/>
      <c r="B143" s="140"/>
      <c r="C143" s="140"/>
      <c r="D143" s="140"/>
      <c r="E143" s="101"/>
      <c r="F143" s="101"/>
    </row>
    <row r="144" spans="1:6" x14ac:dyDescent="0.25">
      <c r="A144" s="140"/>
      <c r="B144" s="140"/>
      <c r="C144" s="140"/>
      <c r="D144" s="140"/>
      <c r="E144" s="101"/>
      <c r="F144" s="101"/>
    </row>
    <row r="145" spans="1:6" x14ac:dyDescent="0.25">
      <c r="A145" s="140"/>
      <c r="B145" s="140"/>
      <c r="C145" s="140"/>
      <c r="D145" s="140"/>
      <c r="E145" s="101"/>
      <c r="F145" s="101"/>
    </row>
    <row r="146" spans="1:6" x14ac:dyDescent="0.25">
      <c r="A146" s="140"/>
      <c r="B146" s="140"/>
      <c r="C146" s="140"/>
      <c r="D146" s="140"/>
      <c r="E146" s="101"/>
      <c r="F146" s="101"/>
    </row>
    <row r="147" spans="1:6" x14ac:dyDescent="0.25">
      <c r="A147" s="140"/>
      <c r="B147" s="140"/>
      <c r="C147" s="140"/>
      <c r="D147" s="140"/>
    </row>
    <row r="148" spans="1:6" x14ac:dyDescent="0.25">
      <c r="A148" s="140"/>
      <c r="B148" s="140"/>
      <c r="C148" s="140"/>
      <c r="D148" s="140"/>
    </row>
    <row r="149" spans="1:6" x14ac:dyDescent="0.25">
      <c r="A149" s="140"/>
      <c r="B149" s="140"/>
      <c r="C149" s="140"/>
      <c r="D149" s="140"/>
    </row>
    <row r="150" spans="1:6" x14ac:dyDescent="0.25">
      <c r="A150" s="140"/>
      <c r="B150" s="140"/>
      <c r="C150" s="140"/>
      <c r="D150" s="140"/>
    </row>
    <row r="151" spans="1:6" x14ac:dyDescent="0.25">
      <c r="A151" s="140"/>
      <c r="B151" s="140"/>
      <c r="C151" s="140"/>
      <c r="D151" s="140"/>
    </row>
    <row r="152" spans="1:6" x14ac:dyDescent="0.25">
      <c r="A152" s="140"/>
      <c r="B152" s="140"/>
      <c r="C152" s="140"/>
      <c r="D152" s="140"/>
    </row>
    <row r="153" spans="1:6" x14ac:dyDescent="0.25">
      <c r="A153" s="140"/>
      <c r="B153" s="140"/>
      <c r="C153" s="140"/>
      <c r="D153" s="140"/>
    </row>
    <row r="154" spans="1:6" x14ac:dyDescent="0.25">
      <c r="A154" s="140"/>
      <c r="B154" s="140"/>
      <c r="C154" s="140"/>
      <c r="D154" s="140"/>
    </row>
    <row r="155" spans="1:6" x14ac:dyDescent="0.25">
      <c r="A155" s="140"/>
      <c r="B155" s="140"/>
      <c r="C155" s="140"/>
      <c r="D155" s="140"/>
    </row>
    <row r="156" spans="1:6" x14ac:dyDescent="0.25">
      <c r="A156" s="140"/>
      <c r="B156" s="140"/>
      <c r="C156" s="140"/>
      <c r="D156" s="140"/>
    </row>
    <row r="157" spans="1:6" x14ac:dyDescent="0.25">
      <c r="A157" s="140"/>
      <c r="B157" s="140"/>
      <c r="C157" s="140"/>
      <c r="D157" s="140"/>
    </row>
    <row r="158" spans="1:6" x14ac:dyDescent="0.25">
      <c r="A158" s="140"/>
      <c r="B158" s="140"/>
      <c r="C158" s="140"/>
      <c r="D158" s="140"/>
    </row>
    <row r="159" spans="1:6" x14ac:dyDescent="0.25">
      <c r="A159" s="140"/>
      <c r="B159" s="140"/>
      <c r="C159" s="140"/>
      <c r="D159" s="140"/>
    </row>
    <row r="160" spans="1:6" x14ac:dyDescent="0.25">
      <c r="A160" s="140"/>
      <c r="B160" s="140"/>
      <c r="C160" s="140"/>
      <c r="D160" s="140"/>
    </row>
    <row r="161" spans="1:4" x14ac:dyDescent="0.25">
      <c r="A161" s="140"/>
      <c r="B161" s="140"/>
      <c r="C161" s="140"/>
      <c r="D161" s="140"/>
    </row>
    <row r="162" spans="1:4" x14ac:dyDescent="0.25">
      <c r="A162" s="140"/>
      <c r="B162" s="140"/>
      <c r="C162" s="140"/>
      <c r="D162" s="140"/>
    </row>
    <row r="163" spans="1:4" x14ac:dyDescent="0.25">
      <c r="A163" s="140"/>
      <c r="B163" s="140"/>
      <c r="C163" s="140"/>
      <c r="D163" s="140"/>
    </row>
    <row r="164" spans="1:4" x14ac:dyDescent="0.25">
      <c r="A164" s="140"/>
      <c r="B164" s="140"/>
      <c r="C164" s="140"/>
      <c r="D164" s="140"/>
    </row>
    <row r="165" spans="1:4" x14ac:dyDescent="0.25">
      <c r="A165" s="140"/>
      <c r="B165" s="140"/>
      <c r="C165" s="140"/>
      <c r="D165" s="140"/>
    </row>
    <row r="166" spans="1:4" x14ac:dyDescent="0.25">
      <c r="A166" s="140"/>
      <c r="B166" s="140"/>
      <c r="C166" s="140"/>
      <c r="D166" s="140"/>
    </row>
    <row r="167" spans="1:4" x14ac:dyDescent="0.25">
      <c r="A167" s="140"/>
      <c r="B167" s="140"/>
      <c r="C167" s="140"/>
      <c r="D167" s="140"/>
    </row>
    <row r="168" spans="1:4" x14ac:dyDescent="0.25">
      <c r="A168" s="140"/>
      <c r="B168" s="140"/>
      <c r="C168" s="140"/>
      <c r="D168" s="140"/>
    </row>
    <row r="169" spans="1:4" x14ac:dyDescent="0.25">
      <c r="A169" s="140"/>
      <c r="B169" s="140"/>
      <c r="C169" s="140"/>
      <c r="D169" s="140"/>
    </row>
    <row r="170" spans="1:4" x14ac:dyDescent="0.25">
      <c r="A170" s="140"/>
      <c r="B170" s="140"/>
      <c r="C170" s="140"/>
      <c r="D170" s="140"/>
    </row>
    <row r="171" spans="1:4" x14ac:dyDescent="0.25">
      <c r="A171" s="140"/>
      <c r="B171" s="140"/>
      <c r="C171" s="140"/>
      <c r="D171" s="140"/>
    </row>
    <row r="172" spans="1:4" x14ac:dyDescent="0.25">
      <c r="A172" s="140"/>
      <c r="B172" s="140"/>
      <c r="C172" s="140"/>
      <c r="D172" s="140"/>
    </row>
    <row r="173" spans="1:4" x14ac:dyDescent="0.25">
      <c r="A173" s="140"/>
      <c r="B173" s="140"/>
      <c r="C173" s="140"/>
      <c r="D173" s="140"/>
    </row>
    <row r="174" spans="1:4" x14ac:dyDescent="0.25">
      <c r="A174" s="140"/>
      <c r="B174" s="140"/>
      <c r="C174" s="140"/>
      <c r="D174" s="140"/>
    </row>
    <row r="175" spans="1:4" x14ac:dyDescent="0.25">
      <c r="A175" s="140"/>
      <c r="B175" s="140"/>
      <c r="C175" s="140"/>
      <c r="D175" s="140"/>
    </row>
    <row r="176" spans="1:4" x14ac:dyDescent="0.25">
      <c r="A176" s="140"/>
      <c r="B176" s="140"/>
      <c r="C176" s="140"/>
      <c r="D176" s="140"/>
    </row>
    <row r="177" spans="1:4" x14ac:dyDescent="0.25">
      <c r="A177" s="140"/>
      <c r="B177" s="140"/>
      <c r="C177" s="140"/>
      <c r="D177" s="140"/>
    </row>
    <row r="178" spans="1:4" x14ac:dyDescent="0.25">
      <c r="A178" s="140"/>
      <c r="B178" s="140"/>
      <c r="C178" s="140"/>
      <c r="D178" s="140"/>
    </row>
    <row r="179" spans="1:4" x14ac:dyDescent="0.25">
      <c r="A179" s="140"/>
      <c r="B179" s="140"/>
      <c r="C179" s="140"/>
      <c r="D179" s="140"/>
    </row>
    <row r="180" spans="1:4" x14ac:dyDescent="0.25">
      <c r="A180" s="140"/>
      <c r="B180" s="140"/>
      <c r="C180" s="140"/>
      <c r="D180" s="140"/>
    </row>
    <row r="181" spans="1:4" x14ac:dyDescent="0.25">
      <c r="A181" s="140"/>
      <c r="B181" s="140"/>
      <c r="C181" s="140"/>
      <c r="D181" s="140"/>
    </row>
    <row r="182" spans="1:4" x14ac:dyDescent="0.25">
      <c r="A182" s="140"/>
      <c r="B182" s="140"/>
      <c r="C182" s="140"/>
      <c r="D182" s="140"/>
    </row>
    <row r="183" spans="1:4" x14ac:dyDescent="0.25">
      <c r="A183" s="140"/>
      <c r="B183" s="140"/>
      <c r="C183" s="140"/>
      <c r="D183" s="140"/>
    </row>
    <row r="184" spans="1:4" x14ac:dyDescent="0.25">
      <c r="A184" s="140"/>
      <c r="B184" s="140"/>
      <c r="C184" s="140"/>
      <c r="D184" s="140"/>
    </row>
    <row r="185" spans="1:4" x14ac:dyDescent="0.25">
      <c r="A185" s="140"/>
      <c r="B185" s="140"/>
      <c r="C185" s="140"/>
      <c r="D185" s="140"/>
    </row>
    <row r="186" spans="1:4" x14ac:dyDescent="0.25">
      <c r="A186" s="140"/>
      <c r="B186" s="140"/>
      <c r="C186" s="140"/>
      <c r="D186" s="140"/>
    </row>
    <row r="187" spans="1:4" x14ac:dyDescent="0.25">
      <c r="A187" s="140"/>
      <c r="B187" s="140"/>
      <c r="C187" s="140"/>
      <c r="D187" s="140"/>
    </row>
    <row r="188" spans="1:4" x14ac:dyDescent="0.25">
      <c r="A188" s="140"/>
      <c r="B188" s="140"/>
      <c r="C188" s="140"/>
      <c r="D188" s="140"/>
    </row>
    <row r="189" spans="1:4" x14ac:dyDescent="0.25">
      <c r="A189" s="140"/>
      <c r="B189" s="140"/>
      <c r="C189" s="140"/>
      <c r="D189" s="140"/>
    </row>
    <row r="190" spans="1:4" x14ac:dyDescent="0.25">
      <c r="A190" s="140"/>
      <c r="B190" s="140"/>
      <c r="C190" s="140"/>
      <c r="D190" s="140"/>
    </row>
    <row r="191" spans="1:4" x14ac:dyDescent="0.25">
      <c r="A191" s="140"/>
      <c r="B191" s="140"/>
      <c r="C191" s="140"/>
      <c r="D191" s="140"/>
    </row>
    <row r="192" spans="1:4" x14ac:dyDescent="0.25">
      <c r="A192" s="140"/>
      <c r="B192" s="140"/>
      <c r="C192" s="140"/>
      <c r="D192" s="140"/>
    </row>
    <row r="193" spans="1:4" x14ac:dyDescent="0.25">
      <c r="A193" s="140"/>
      <c r="B193" s="140"/>
      <c r="C193" s="140"/>
      <c r="D193" s="140"/>
    </row>
    <row r="194" spans="1:4" x14ac:dyDescent="0.25">
      <c r="A194" s="140"/>
      <c r="B194" s="140"/>
      <c r="C194" s="140"/>
      <c r="D194" s="140"/>
    </row>
    <row r="195" spans="1:4" x14ac:dyDescent="0.25">
      <c r="A195" s="140"/>
      <c r="B195" s="140"/>
      <c r="C195" s="140"/>
      <c r="D195" s="140"/>
    </row>
    <row r="196" spans="1:4" x14ac:dyDescent="0.25">
      <c r="A196" s="140"/>
      <c r="B196" s="140"/>
      <c r="C196" s="140"/>
      <c r="D196" s="140"/>
    </row>
    <row r="197" spans="1:4" x14ac:dyDescent="0.25">
      <c r="A197" s="140"/>
      <c r="B197" s="140"/>
      <c r="C197" s="140"/>
      <c r="D197" s="140"/>
    </row>
    <row r="198" spans="1:4" x14ac:dyDescent="0.25">
      <c r="A198" s="140"/>
      <c r="B198" s="140"/>
      <c r="C198" s="140"/>
      <c r="D198" s="140"/>
    </row>
    <row r="199" spans="1:4" x14ac:dyDescent="0.25">
      <c r="A199" s="140"/>
      <c r="B199" s="140"/>
      <c r="C199" s="140"/>
      <c r="D199" s="140"/>
    </row>
    <row r="200" spans="1:4" x14ac:dyDescent="0.25">
      <c r="A200" s="140"/>
      <c r="B200" s="140"/>
      <c r="C200" s="140"/>
      <c r="D200" s="140"/>
    </row>
    <row r="201" spans="1:4" x14ac:dyDescent="0.25">
      <c r="A201" s="140"/>
      <c r="B201" s="140"/>
      <c r="C201" s="140"/>
      <c r="D201" s="140"/>
    </row>
    <row r="202" spans="1:4" x14ac:dyDescent="0.25">
      <c r="A202" s="140"/>
      <c r="B202" s="140"/>
      <c r="C202" s="140"/>
      <c r="D202" s="140"/>
    </row>
    <row r="203" spans="1:4" x14ac:dyDescent="0.25">
      <c r="A203" s="140"/>
      <c r="B203" s="140"/>
      <c r="C203" s="140"/>
      <c r="D203" s="140"/>
    </row>
    <row r="204" spans="1:4" x14ac:dyDescent="0.25">
      <c r="A204" s="140"/>
      <c r="B204" s="140"/>
      <c r="C204" s="140"/>
      <c r="D204" s="140"/>
    </row>
    <row r="205" spans="1:4" x14ac:dyDescent="0.25">
      <c r="A205" s="140"/>
      <c r="B205" s="140"/>
      <c r="C205" s="140"/>
      <c r="D205" s="140"/>
    </row>
    <row r="206" spans="1:4" x14ac:dyDescent="0.25">
      <c r="A206" s="140"/>
      <c r="B206" s="140"/>
      <c r="C206" s="140"/>
      <c r="D206" s="140"/>
    </row>
    <row r="207" spans="1:4" x14ac:dyDescent="0.25">
      <c r="A207" s="140"/>
      <c r="B207" s="140"/>
      <c r="C207" s="140"/>
      <c r="D207" s="140"/>
    </row>
    <row r="208" spans="1:4" x14ac:dyDescent="0.25">
      <c r="A208" s="140"/>
      <c r="B208" s="140"/>
      <c r="C208" s="140"/>
      <c r="D208" s="140"/>
    </row>
    <row r="209" spans="1:4" x14ac:dyDescent="0.25">
      <c r="A209" s="140"/>
      <c r="B209" s="140"/>
      <c r="C209" s="140"/>
      <c r="D209" s="140"/>
    </row>
    <row r="210" spans="1:4" x14ac:dyDescent="0.25">
      <c r="A210" s="140"/>
      <c r="B210" s="140"/>
      <c r="C210" s="140"/>
      <c r="D210" s="140"/>
    </row>
    <row r="211" spans="1:4" x14ac:dyDescent="0.25">
      <c r="A211" s="140"/>
      <c r="B211" s="140"/>
      <c r="C211" s="140"/>
      <c r="D211" s="140"/>
    </row>
    <row r="212" spans="1:4" x14ac:dyDescent="0.25">
      <c r="A212" s="140"/>
      <c r="B212" s="140"/>
      <c r="C212" s="140"/>
      <c r="D212" s="140"/>
    </row>
    <row r="213" spans="1:4" x14ac:dyDescent="0.25">
      <c r="A213" s="140"/>
      <c r="B213" s="140"/>
      <c r="C213" s="140"/>
      <c r="D213" s="140"/>
    </row>
    <row r="214" spans="1:4" x14ac:dyDescent="0.25">
      <c r="A214" s="140"/>
      <c r="B214" s="140"/>
      <c r="C214" s="140"/>
      <c r="D214" s="140"/>
    </row>
    <row r="215" spans="1:4" x14ac:dyDescent="0.25">
      <c r="A215" s="140"/>
      <c r="B215" s="140"/>
      <c r="C215" s="140"/>
      <c r="D215" s="140"/>
    </row>
    <row r="216" spans="1:4" x14ac:dyDescent="0.25">
      <c r="A216" s="140"/>
      <c r="B216" s="140"/>
      <c r="C216" s="140"/>
      <c r="D216" s="140"/>
    </row>
    <row r="217" spans="1:4" x14ac:dyDescent="0.25">
      <c r="A217" s="140"/>
      <c r="B217" s="140"/>
      <c r="C217" s="140"/>
      <c r="D217" s="140"/>
    </row>
    <row r="218" spans="1:4" x14ac:dyDescent="0.25">
      <c r="A218" s="140"/>
      <c r="B218" s="140"/>
      <c r="C218" s="140"/>
      <c r="D218" s="140"/>
    </row>
    <row r="219" spans="1:4" x14ac:dyDescent="0.25">
      <c r="A219" s="140"/>
      <c r="B219" s="140"/>
      <c r="C219" s="140"/>
      <c r="D219" s="140"/>
    </row>
    <row r="220" spans="1:4" x14ac:dyDescent="0.25">
      <c r="A220" s="140"/>
      <c r="B220" s="140"/>
      <c r="C220" s="140"/>
      <c r="D220" s="140"/>
    </row>
    <row r="221" spans="1:4" x14ac:dyDescent="0.25">
      <c r="A221" s="140"/>
      <c r="B221" s="140"/>
      <c r="C221" s="140"/>
      <c r="D221" s="140"/>
    </row>
    <row r="222" spans="1:4" x14ac:dyDescent="0.25">
      <c r="A222" s="140"/>
      <c r="B222" s="140"/>
      <c r="C222" s="140"/>
      <c r="D222" s="140"/>
    </row>
    <row r="223" spans="1:4" x14ac:dyDescent="0.25">
      <c r="A223" s="140"/>
      <c r="B223" s="140"/>
      <c r="C223" s="140"/>
      <c r="D223" s="140"/>
    </row>
    <row r="224" spans="1:4" x14ac:dyDescent="0.25">
      <c r="A224" s="140"/>
      <c r="B224" s="140"/>
      <c r="C224" s="140"/>
      <c r="D224" s="140"/>
    </row>
    <row r="225" spans="1:4" x14ac:dyDescent="0.25">
      <c r="A225" s="140"/>
      <c r="B225" s="140"/>
      <c r="C225" s="140"/>
      <c r="D225" s="140"/>
    </row>
    <row r="226" spans="1:4" x14ac:dyDescent="0.25">
      <c r="A226" s="140"/>
      <c r="B226" s="140"/>
      <c r="C226" s="140"/>
      <c r="D226" s="140"/>
    </row>
    <row r="227" spans="1:4" x14ac:dyDescent="0.25">
      <c r="A227" s="140"/>
      <c r="B227" s="140"/>
      <c r="C227" s="140"/>
      <c r="D227" s="140"/>
    </row>
    <row r="228" spans="1:4" x14ac:dyDescent="0.25">
      <c r="A228" s="140"/>
      <c r="B228" s="140"/>
      <c r="C228" s="140"/>
      <c r="D228" s="140"/>
    </row>
    <row r="229" spans="1:4" x14ac:dyDescent="0.25">
      <c r="A229" s="140"/>
      <c r="B229" s="140"/>
      <c r="C229" s="140"/>
      <c r="D229" s="140"/>
    </row>
    <row r="230" spans="1:4" x14ac:dyDescent="0.25">
      <c r="A230" s="140"/>
      <c r="B230" s="140"/>
      <c r="C230" s="140"/>
      <c r="D230" s="140"/>
    </row>
    <row r="231" spans="1:4" x14ac:dyDescent="0.25">
      <c r="A231" s="140"/>
      <c r="B231" s="140"/>
      <c r="C231" s="140"/>
      <c r="D231" s="140"/>
    </row>
    <row r="232" spans="1:4" x14ac:dyDescent="0.25">
      <c r="A232" s="140"/>
      <c r="B232" s="140"/>
      <c r="C232" s="140"/>
      <c r="D232" s="140"/>
    </row>
    <row r="233" spans="1:4" x14ac:dyDescent="0.25">
      <c r="A233" s="140"/>
      <c r="B233" s="140"/>
      <c r="C233" s="140"/>
      <c r="D233" s="140"/>
    </row>
    <row r="234" spans="1:4" x14ac:dyDescent="0.25">
      <c r="A234" s="140"/>
      <c r="B234" s="140"/>
      <c r="C234" s="140"/>
      <c r="D234" s="140"/>
    </row>
    <row r="235" spans="1:4" x14ac:dyDescent="0.25">
      <c r="A235" s="140"/>
      <c r="B235" s="140"/>
      <c r="C235" s="140"/>
      <c r="D235" s="140"/>
    </row>
    <row r="236" spans="1:4" x14ac:dyDescent="0.25">
      <c r="A236" s="140"/>
      <c r="B236" s="140"/>
      <c r="C236" s="140"/>
      <c r="D236" s="140"/>
    </row>
    <row r="237" spans="1:4" x14ac:dyDescent="0.25">
      <c r="A237" s="140"/>
      <c r="B237" s="140"/>
      <c r="C237" s="140"/>
      <c r="D237" s="140"/>
    </row>
    <row r="238" spans="1:4" x14ac:dyDescent="0.25">
      <c r="A238" s="140"/>
      <c r="B238" s="140"/>
      <c r="C238" s="140"/>
      <c r="D238" s="140"/>
    </row>
    <row r="239" spans="1:4" x14ac:dyDescent="0.25">
      <c r="A239" s="140"/>
      <c r="B239" s="140"/>
      <c r="C239" s="140"/>
      <c r="D239" s="140"/>
    </row>
    <row r="240" spans="1:4" x14ac:dyDescent="0.25">
      <c r="A240" s="140"/>
      <c r="B240" s="140"/>
      <c r="C240" s="140"/>
      <c r="D240" s="140"/>
    </row>
    <row r="241" spans="1:4" x14ac:dyDescent="0.25">
      <c r="A241" s="140"/>
      <c r="B241" s="140"/>
      <c r="C241" s="140"/>
      <c r="D241" s="140"/>
    </row>
    <row r="242" spans="1:4" x14ac:dyDescent="0.25">
      <c r="A242" s="140"/>
      <c r="B242" s="140"/>
      <c r="C242" s="140"/>
      <c r="D242" s="140"/>
    </row>
    <row r="243" spans="1:4" x14ac:dyDescent="0.25">
      <c r="A243" s="140"/>
      <c r="B243" s="140"/>
      <c r="C243" s="140"/>
      <c r="D243" s="140"/>
    </row>
    <row r="244" spans="1:4" x14ac:dyDescent="0.25">
      <c r="A244" s="140"/>
      <c r="B244" s="140"/>
      <c r="C244" s="140"/>
      <c r="D244" s="140"/>
    </row>
    <row r="245" spans="1:4" x14ac:dyDescent="0.25">
      <c r="A245" s="140"/>
      <c r="B245" s="140"/>
      <c r="C245" s="140"/>
      <c r="D245" s="140"/>
    </row>
    <row r="246" spans="1:4" x14ac:dyDescent="0.25">
      <c r="A246" s="140"/>
      <c r="B246" s="140"/>
      <c r="C246" s="140"/>
      <c r="D246" s="140"/>
    </row>
    <row r="247" spans="1:4" x14ac:dyDescent="0.25">
      <c r="A247" s="140"/>
      <c r="B247" s="140"/>
      <c r="C247" s="140"/>
      <c r="D247" s="140"/>
    </row>
    <row r="248" spans="1:4" x14ac:dyDescent="0.25">
      <c r="A248" s="140"/>
      <c r="B248" s="140"/>
      <c r="C248" s="140"/>
      <c r="D248" s="140"/>
    </row>
    <row r="249" spans="1:4" x14ac:dyDescent="0.25">
      <c r="A249" s="140"/>
      <c r="B249" s="140"/>
      <c r="C249" s="140"/>
      <c r="D249" s="140"/>
    </row>
    <row r="250" spans="1:4" x14ac:dyDescent="0.25">
      <c r="A250" s="140"/>
      <c r="B250" s="140"/>
      <c r="C250" s="140"/>
      <c r="D250" s="140"/>
    </row>
    <row r="251" spans="1:4" x14ac:dyDescent="0.25">
      <c r="A251" s="140"/>
      <c r="B251" s="140"/>
      <c r="C251" s="140"/>
      <c r="D251" s="140"/>
    </row>
    <row r="252" spans="1:4" x14ac:dyDescent="0.25">
      <c r="A252" s="140"/>
      <c r="B252" s="140"/>
      <c r="C252" s="140"/>
      <c r="D252" s="140"/>
    </row>
    <row r="253" spans="1:4" x14ac:dyDescent="0.25">
      <c r="A253" s="140"/>
      <c r="B253" s="140"/>
      <c r="C253" s="140"/>
      <c r="D253" s="140"/>
    </row>
    <row r="254" spans="1:4" x14ac:dyDescent="0.25">
      <c r="A254" s="140"/>
      <c r="B254" s="140"/>
      <c r="C254" s="140"/>
      <c r="D254" s="140"/>
    </row>
    <row r="255" spans="1:4" x14ac:dyDescent="0.25">
      <c r="A255" s="140"/>
      <c r="B255" s="140"/>
      <c r="C255" s="140"/>
      <c r="D255" s="140"/>
    </row>
    <row r="256" spans="1:4" x14ac:dyDescent="0.25">
      <c r="A256" s="140"/>
      <c r="B256" s="140"/>
      <c r="C256" s="140"/>
      <c r="D256" s="140"/>
    </row>
    <row r="257" spans="1:4" x14ac:dyDescent="0.25">
      <c r="A257" s="140"/>
      <c r="B257" s="140"/>
      <c r="C257" s="140"/>
      <c r="D257" s="140"/>
    </row>
    <row r="258" spans="1:4" x14ac:dyDescent="0.25">
      <c r="A258" s="140"/>
      <c r="B258" s="140"/>
      <c r="C258" s="140"/>
      <c r="D258" s="140"/>
    </row>
    <row r="259" spans="1:4" x14ac:dyDescent="0.25">
      <c r="A259" s="140"/>
      <c r="B259" s="140"/>
      <c r="C259" s="140"/>
      <c r="D259" s="140"/>
    </row>
    <row r="260" spans="1:4" x14ac:dyDescent="0.25">
      <c r="A260" s="140"/>
      <c r="B260" s="140"/>
      <c r="C260" s="140"/>
      <c r="D260" s="140"/>
    </row>
    <row r="261" spans="1:4" x14ac:dyDescent="0.25">
      <c r="A261" s="140"/>
      <c r="B261" s="140"/>
      <c r="C261" s="140"/>
      <c r="D261" s="140"/>
    </row>
    <row r="262" spans="1:4" x14ac:dyDescent="0.25">
      <c r="A262" s="140"/>
      <c r="B262" s="140"/>
      <c r="C262" s="140"/>
      <c r="D262" s="140"/>
    </row>
    <row r="263" spans="1:4" x14ac:dyDescent="0.25">
      <c r="A263" s="140"/>
      <c r="B263" s="140"/>
      <c r="C263" s="140"/>
      <c r="D263" s="140"/>
    </row>
    <row r="264" spans="1:4" x14ac:dyDescent="0.25">
      <c r="A264" s="140"/>
      <c r="B264" s="140"/>
      <c r="C264" s="140"/>
      <c r="D264" s="140"/>
    </row>
    <row r="265" spans="1:4" x14ac:dyDescent="0.25">
      <c r="A265" s="140"/>
      <c r="B265" s="140"/>
      <c r="C265" s="140"/>
      <c r="D265" s="140"/>
    </row>
    <row r="266" spans="1:4" x14ac:dyDescent="0.25">
      <c r="A266" s="140"/>
      <c r="B266" s="140"/>
      <c r="C266" s="140"/>
      <c r="D266" s="140"/>
    </row>
    <row r="267" spans="1:4" x14ac:dyDescent="0.25">
      <c r="A267" s="140"/>
      <c r="B267" s="140"/>
      <c r="C267" s="140"/>
      <c r="D267" s="140"/>
    </row>
    <row r="268" spans="1:4" x14ac:dyDescent="0.25">
      <c r="A268" s="140"/>
      <c r="B268" s="140"/>
      <c r="C268" s="140"/>
      <c r="D268" s="140"/>
    </row>
    <row r="269" spans="1:4" x14ac:dyDescent="0.25">
      <c r="A269" s="140"/>
      <c r="B269" s="140"/>
      <c r="C269" s="140"/>
      <c r="D269" s="140"/>
    </row>
    <row r="270" spans="1:4" x14ac:dyDescent="0.25">
      <c r="A270" s="140"/>
      <c r="B270" s="140"/>
      <c r="C270" s="140"/>
      <c r="D270" s="140"/>
    </row>
    <row r="271" spans="1:4" x14ac:dyDescent="0.25">
      <c r="A271" s="140"/>
      <c r="B271" s="140"/>
      <c r="C271" s="140"/>
      <c r="D271" s="140"/>
    </row>
    <row r="272" spans="1:4" x14ac:dyDescent="0.25">
      <c r="A272" s="140"/>
      <c r="B272" s="140"/>
      <c r="C272" s="140"/>
      <c r="D272" s="140"/>
    </row>
    <row r="273" spans="1:4" x14ac:dyDescent="0.25">
      <c r="A273" s="140"/>
      <c r="B273" s="140"/>
      <c r="C273" s="140"/>
      <c r="D273" s="140"/>
    </row>
    <row r="274" spans="1:4" x14ac:dyDescent="0.25">
      <c r="A274" s="140"/>
      <c r="B274" s="140"/>
      <c r="C274" s="140"/>
      <c r="D274" s="140"/>
    </row>
    <row r="275" spans="1:4" x14ac:dyDescent="0.25">
      <c r="A275" s="140"/>
      <c r="B275" s="140"/>
      <c r="C275" s="140"/>
      <c r="D275" s="140"/>
    </row>
    <row r="276" spans="1:4" x14ac:dyDescent="0.25">
      <c r="A276" s="140"/>
      <c r="B276" s="140"/>
      <c r="C276" s="140"/>
      <c r="D276" s="140"/>
    </row>
    <row r="277" spans="1:4" x14ac:dyDescent="0.25">
      <c r="A277" s="140"/>
      <c r="B277" s="140"/>
      <c r="C277" s="140"/>
      <c r="D277" s="140"/>
    </row>
    <row r="278" spans="1:4" x14ac:dyDescent="0.25">
      <c r="A278" s="140"/>
      <c r="B278" s="140"/>
      <c r="C278" s="140"/>
      <c r="D278" s="140"/>
    </row>
    <row r="279" spans="1:4" x14ac:dyDescent="0.25">
      <c r="A279" s="140"/>
      <c r="B279" s="140"/>
      <c r="C279" s="140"/>
      <c r="D279" s="140"/>
    </row>
    <row r="280" spans="1:4" x14ac:dyDescent="0.25">
      <c r="A280" s="140"/>
      <c r="B280" s="140"/>
      <c r="C280" s="140"/>
      <c r="D280" s="140"/>
    </row>
    <row r="281" spans="1:4" x14ac:dyDescent="0.25">
      <c r="A281" s="140"/>
      <c r="B281" s="140"/>
      <c r="C281" s="140"/>
      <c r="D281" s="140"/>
    </row>
    <row r="282" spans="1:4" x14ac:dyDescent="0.25">
      <c r="A282" s="140"/>
      <c r="B282" s="140"/>
      <c r="C282" s="140"/>
      <c r="D282" s="140"/>
    </row>
    <row r="283" spans="1:4" x14ac:dyDescent="0.25">
      <c r="A283" s="140"/>
      <c r="B283" s="140"/>
      <c r="C283" s="140"/>
      <c r="D283" s="140"/>
    </row>
    <row r="284" spans="1:4" x14ac:dyDescent="0.25">
      <c r="A284" s="140"/>
      <c r="B284" s="140"/>
      <c r="C284" s="140"/>
      <c r="D284" s="140"/>
    </row>
    <row r="285" spans="1:4" x14ac:dyDescent="0.25">
      <c r="A285" s="140"/>
      <c r="B285" s="140"/>
      <c r="C285" s="140"/>
      <c r="D285" s="140"/>
    </row>
    <row r="286" spans="1:4" x14ac:dyDescent="0.25">
      <c r="A286" s="140"/>
      <c r="B286" s="140"/>
      <c r="C286" s="140"/>
      <c r="D286" s="140"/>
    </row>
    <row r="287" spans="1:4" x14ac:dyDescent="0.25">
      <c r="A287" s="140"/>
      <c r="B287" s="140"/>
      <c r="C287" s="140"/>
      <c r="D287" s="140"/>
    </row>
    <row r="288" spans="1:4" x14ac:dyDescent="0.25">
      <c r="A288" s="140"/>
      <c r="B288" s="140"/>
      <c r="C288" s="140"/>
      <c r="D288" s="140"/>
    </row>
    <row r="289" spans="1:4" x14ac:dyDescent="0.25">
      <c r="A289" s="140"/>
      <c r="B289" s="140"/>
      <c r="C289" s="140"/>
      <c r="D289" s="140"/>
    </row>
    <row r="290" spans="1:4" x14ac:dyDescent="0.25">
      <c r="A290" s="140"/>
      <c r="B290" s="140"/>
      <c r="C290" s="140"/>
      <c r="D290" s="140"/>
    </row>
    <row r="291" spans="1:4" x14ac:dyDescent="0.25">
      <c r="A291" s="140"/>
      <c r="B291" s="140"/>
      <c r="C291" s="140"/>
      <c r="D291" s="140"/>
    </row>
    <row r="292" spans="1:4" x14ac:dyDescent="0.25">
      <c r="A292" s="140"/>
      <c r="B292" s="140"/>
      <c r="C292" s="140"/>
      <c r="D292" s="140"/>
    </row>
    <row r="293" spans="1:4" x14ac:dyDescent="0.25">
      <c r="A293" s="140"/>
      <c r="B293" s="140"/>
      <c r="C293" s="140"/>
      <c r="D293" s="140"/>
    </row>
    <row r="294" spans="1:4" x14ac:dyDescent="0.25">
      <c r="A294" s="140"/>
      <c r="B294" s="140"/>
      <c r="C294" s="140"/>
      <c r="D294" s="140"/>
    </row>
    <row r="295" spans="1:4" x14ac:dyDescent="0.25">
      <c r="A295" s="140"/>
      <c r="B295" s="140"/>
      <c r="C295" s="140"/>
      <c r="D295" s="140"/>
    </row>
    <row r="296" spans="1:4" x14ac:dyDescent="0.25">
      <c r="A296" s="140"/>
      <c r="B296" s="140"/>
      <c r="C296" s="140"/>
      <c r="D296" s="140"/>
    </row>
    <row r="297" spans="1:4" x14ac:dyDescent="0.25">
      <c r="A297" s="140"/>
      <c r="B297" s="140"/>
      <c r="C297" s="140"/>
      <c r="D297" s="140"/>
    </row>
    <row r="298" spans="1:4" x14ac:dyDescent="0.25">
      <c r="A298" s="140"/>
      <c r="B298" s="140"/>
      <c r="C298" s="140"/>
      <c r="D298" s="140"/>
    </row>
    <row r="299" spans="1:4" x14ac:dyDescent="0.25">
      <c r="A299" s="140"/>
      <c r="B299" s="140"/>
      <c r="C299" s="140"/>
      <c r="D299" s="140"/>
    </row>
    <row r="300" spans="1:4" x14ac:dyDescent="0.25">
      <c r="A300" s="140"/>
      <c r="B300" s="140"/>
      <c r="C300" s="140"/>
      <c r="D300" s="140"/>
    </row>
    <row r="301" spans="1:4" x14ac:dyDescent="0.25">
      <c r="A301" s="140"/>
      <c r="B301" s="140"/>
      <c r="C301" s="140"/>
      <c r="D301" s="140"/>
    </row>
    <row r="302" spans="1:4" x14ac:dyDescent="0.25">
      <c r="A302" s="140"/>
      <c r="B302" s="140"/>
      <c r="C302" s="140"/>
      <c r="D302" s="140"/>
    </row>
    <row r="303" spans="1:4" x14ac:dyDescent="0.25">
      <c r="A303" s="140"/>
      <c r="B303" s="140"/>
      <c r="C303" s="140"/>
      <c r="D303" s="140"/>
    </row>
    <row r="304" spans="1:4" x14ac:dyDescent="0.25">
      <c r="A304" s="140"/>
      <c r="B304" s="140"/>
      <c r="C304" s="140"/>
      <c r="D304" s="140"/>
    </row>
    <row r="305" spans="1:4" x14ac:dyDescent="0.25">
      <c r="A305" s="140"/>
      <c r="B305" s="140"/>
      <c r="C305" s="140"/>
      <c r="D305" s="140"/>
    </row>
    <row r="306" spans="1:4" x14ac:dyDescent="0.25">
      <c r="A306" s="140"/>
      <c r="B306" s="140"/>
      <c r="C306" s="140"/>
      <c r="D306" s="140"/>
    </row>
    <row r="307" spans="1:4" x14ac:dyDescent="0.25">
      <c r="A307" s="140"/>
      <c r="B307" s="140"/>
      <c r="C307" s="140"/>
      <c r="D307" s="140"/>
    </row>
    <row r="308" spans="1:4" x14ac:dyDescent="0.25">
      <c r="A308" s="140"/>
      <c r="B308" s="140"/>
      <c r="C308" s="140"/>
      <c r="D308" s="140"/>
    </row>
    <row r="309" spans="1:4" x14ac:dyDescent="0.25">
      <c r="A309" s="140"/>
      <c r="B309" s="140"/>
      <c r="C309" s="140"/>
      <c r="D309" s="140"/>
    </row>
    <row r="310" spans="1:4" x14ac:dyDescent="0.25">
      <c r="A310" s="140"/>
      <c r="B310" s="140"/>
      <c r="C310" s="140"/>
      <c r="D310" s="140"/>
    </row>
    <row r="311" spans="1:4" x14ac:dyDescent="0.25">
      <c r="A311" s="140"/>
      <c r="B311" s="140"/>
      <c r="C311" s="140"/>
      <c r="D311" s="140"/>
    </row>
    <row r="312" spans="1:4" x14ac:dyDescent="0.25">
      <c r="A312" s="140"/>
      <c r="B312" s="140"/>
      <c r="C312" s="140"/>
      <c r="D312" s="140"/>
    </row>
    <row r="313" spans="1:4" x14ac:dyDescent="0.25">
      <c r="A313" s="140"/>
      <c r="B313" s="140"/>
      <c r="C313" s="140"/>
      <c r="D313" s="140"/>
    </row>
    <row r="314" spans="1:4" x14ac:dyDescent="0.25">
      <c r="A314" s="140"/>
      <c r="B314" s="140"/>
      <c r="C314" s="140"/>
      <c r="D314" s="140"/>
    </row>
    <row r="315" spans="1:4" x14ac:dyDescent="0.25">
      <c r="A315" s="140"/>
      <c r="B315" s="140"/>
      <c r="C315" s="140"/>
      <c r="D315" s="140"/>
    </row>
    <row r="316" spans="1:4" x14ac:dyDescent="0.25">
      <c r="A316" s="140"/>
      <c r="B316" s="140"/>
      <c r="C316" s="140"/>
      <c r="D316" s="140"/>
    </row>
    <row r="317" spans="1:4" x14ac:dyDescent="0.25">
      <c r="A317" s="140"/>
      <c r="B317" s="140"/>
      <c r="C317" s="140"/>
      <c r="D317" s="140"/>
    </row>
    <row r="318" spans="1:4" x14ac:dyDescent="0.25">
      <c r="A318" s="140"/>
      <c r="B318" s="140"/>
      <c r="C318" s="140"/>
      <c r="D318" s="140"/>
    </row>
    <row r="319" spans="1:4" x14ac:dyDescent="0.25">
      <c r="A319" s="140"/>
      <c r="B319" s="140"/>
      <c r="C319" s="140"/>
      <c r="D319" s="140"/>
    </row>
    <row r="320" spans="1:4" x14ac:dyDescent="0.25">
      <c r="A320" s="140"/>
      <c r="B320" s="140"/>
      <c r="C320" s="140"/>
      <c r="D320" s="140"/>
    </row>
    <row r="321" spans="1:4" x14ac:dyDescent="0.25">
      <c r="A321" s="140"/>
      <c r="B321" s="140"/>
      <c r="C321" s="140"/>
      <c r="D321" s="140"/>
    </row>
    <row r="322" spans="1:4" x14ac:dyDescent="0.25">
      <c r="A322" s="140"/>
      <c r="B322" s="140"/>
      <c r="C322" s="140"/>
      <c r="D322" s="140"/>
    </row>
    <row r="323" spans="1:4" x14ac:dyDescent="0.25">
      <c r="A323" s="140"/>
      <c r="B323" s="140"/>
      <c r="C323" s="140"/>
      <c r="D323" s="140"/>
    </row>
    <row r="324" spans="1:4" x14ac:dyDescent="0.25">
      <c r="A324" s="140"/>
      <c r="B324" s="140"/>
      <c r="C324" s="140"/>
      <c r="D324" s="140"/>
    </row>
    <row r="325" spans="1:4" x14ac:dyDescent="0.25">
      <c r="A325" s="140"/>
      <c r="B325" s="140"/>
      <c r="C325" s="140"/>
      <c r="D325" s="140"/>
    </row>
    <row r="326" spans="1:4" x14ac:dyDescent="0.25">
      <c r="A326" s="140"/>
      <c r="B326" s="140"/>
      <c r="C326" s="140"/>
      <c r="D326" s="140"/>
    </row>
    <row r="327" spans="1:4" x14ac:dyDescent="0.25">
      <c r="A327" s="140"/>
      <c r="B327" s="140"/>
      <c r="C327" s="140"/>
      <c r="D327" s="140"/>
    </row>
    <row r="328" spans="1:4" x14ac:dyDescent="0.25">
      <c r="A328" s="140"/>
      <c r="B328" s="140"/>
      <c r="C328" s="140"/>
      <c r="D328" s="140"/>
    </row>
    <row r="329" spans="1:4" x14ac:dyDescent="0.25">
      <c r="A329" s="140"/>
      <c r="B329" s="140"/>
      <c r="C329" s="140"/>
      <c r="D329" s="140"/>
    </row>
    <row r="330" spans="1:4" x14ac:dyDescent="0.25">
      <c r="A330" s="140"/>
      <c r="B330" s="140"/>
      <c r="C330" s="140"/>
      <c r="D330" s="140"/>
    </row>
    <row r="331" spans="1:4" x14ac:dyDescent="0.25">
      <c r="A331" s="140"/>
      <c r="B331" s="140"/>
      <c r="C331" s="140"/>
      <c r="D331" s="140"/>
    </row>
    <row r="332" spans="1:4" x14ac:dyDescent="0.25">
      <c r="A332" s="140"/>
      <c r="B332" s="140"/>
      <c r="C332" s="140"/>
      <c r="D332" s="140"/>
    </row>
    <row r="333" spans="1:4" x14ac:dyDescent="0.25">
      <c r="A333" s="140"/>
      <c r="B333" s="140"/>
      <c r="C333" s="140"/>
      <c r="D333" s="140"/>
    </row>
    <row r="334" spans="1:4" x14ac:dyDescent="0.25">
      <c r="A334" s="140"/>
      <c r="B334" s="140"/>
      <c r="C334" s="140"/>
      <c r="D334" s="140"/>
    </row>
    <row r="335" spans="1:4" x14ac:dyDescent="0.25">
      <c r="A335" s="140"/>
      <c r="B335" s="140"/>
      <c r="C335" s="140"/>
      <c r="D335" s="140"/>
    </row>
    <row r="336" spans="1:4" x14ac:dyDescent="0.25">
      <c r="A336" s="140"/>
      <c r="B336" s="140"/>
      <c r="C336" s="140"/>
      <c r="D336" s="140"/>
    </row>
    <row r="337" spans="1:4" x14ac:dyDescent="0.25">
      <c r="A337" s="140"/>
      <c r="B337" s="140"/>
      <c r="C337" s="140"/>
      <c r="D337" s="140"/>
    </row>
    <row r="338" spans="1:4" x14ac:dyDescent="0.25">
      <c r="A338" s="140"/>
      <c r="B338" s="140"/>
      <c r="C338" s="140"/>
      <c r="D338" s="140"/>
    </row>
    <row r="339" spans="1:4" x14ac:dyDescent="0.25">
      <c r="A339" s="140"/>
      <c r="B339" s="140"/>
      <c r="C339" s="140"/>
      <c r="D339" s="140"/>
    </row>
    <row r="340" spans="1:4" x14ac:dyDescent="0.25">
      <c r="A340" s="140"/>
      <c r="B340" s="140"/>
      <c r="C340" s="140"/>
      <c r="D340" s="140"/>
    </row>
    <row r="341" spans="1:4" x14ac:dyDescent="0.25">
      <c r="A341" s="140"/>
      <c r="B341" s="140"/>
      <c r="C341" s="140"/>
      <c r="D341" s="140"/>
    </row>
    <row r="342" spans="1:4" x14ac:dyDescent="0.25">
      <c r="A342" s="140"/>
      <c r="B342" s="140"/>
      <c r="C342" s="140"/>
      <c r="D342" s="140"/>
    </row>
    <row r="343" spans="1:4" x14ac:dyDescent="0.25">
      <c r="A343" s="140"/>
      <c r="B343" s="140"/>
      <c r="C343" s="140"/>
      <c r="D343" s="140"/>
    </row>
    <row r="344" spans="1:4" x14ac:dyDescent="0.25">
      <c r="A344" s="140"/>
      <c r="B344" s="140"/>
      <c r="C344" s="140"/>
      <c r="D344" s="140"/>
    </row>
    <row r="345" spans="1:4" x14ac:dyDescent="0.25">
      <c r="A345" s="140"/>
      <c r="B345" s="140"/>
      <c r="C345" s="140"/>
      <c r="D345" s="140"/>
    </row>
    <row r="346" spans="1:4" x14ac:dyDescent="0.25">
      <c r="A346" s="140"/>
      <c r="B346" s="140"/>
      <c r="C346" s="140"/>
      <c r="D346" s="140"/>
    </row>
    <row r="347" spans="1:4" x14ac:dyDescent="0.25">
      <c r="A347" s="140"/>
      <c r="B347" s="140"/>
      <c r="C347" s="140"/>
      <c r="D347" s="140"/>
    </row>
    <row r="348" spans="1:4" x14ac:dyDescent="0.25">
      <c r="A348" s="140"/>
      <c r="B348" s="140"/>
      <c r="C348" s="140"/>
      <c r="D348" s="140"/>
    </row>
    <row r="349" spans="1:4" x14ac:dyDescent="0.25">
      <c r="A349" s="140"/>
      <c r="B349" s="140"/>
      <c r="C349" s="140"/>
      <c r="D349" s="140"/>
    </row>
    <row r="350" spans="1:4" x14ac:dyDescent="0.25">
      <c r="A350" s="140"/>
      <c r="B350" s="140"/>
      <c r="C350" s="140"/>
      <c r="D350" s="140"/>
    </row>
    <row r="351" spans="1:4" x14ac:dyDescent="0.25">
      <c r="A351" s="140"/>
      <c r="B351" s="140"/>
      <c r="C351" s="140"/>
      <c r="D351" s="140"/>
    </row>
    <row r="352" spans="1:4" x14ac:dyDescent="0.25">
      <c r="A352" s="140"/>
      <c r="B352" s="140"/>
      <c r="C352" s="140"/>
      <c r="D352" s="140"/>
    </row>
    <row r="353" spans="1:4" x14ac:dyDescent="0.25">
      <c r="A353" s="140"/>
      <c r="B353" s="140"/>
      <c r="C353" s="140"/>
      <c r="D353" s="140"/>
    </row>
    <row r="354" spans="1:4" x14ac:dyDescent="0.25">
      <c r="A354" s="140"/>
      <c r="B354" s="140"/>
      <c r="C354" s="140"/>
      <c r="D354" s="140"/>
    </row>
    <row r="355" spans="1:4" x14ac:dyDescent="0.25">
      <c r="A355" s="140"/>
      <c r="B355" s="140"/>
      <c r="C355" s="140"/>
      <c r="D355" s="140"/>
    </row>
    <row r="356" spans="1:4" x14ac:dyDescent="0.25">
      <c r="A356" s="140"/>
      <c r="B356" s="140"/>
      <c r="C356" s="140"/>
      <c r="D356" s="140"/>
    </row>
    <row r="357" spans="1:4" x14ac:dyDescent="0.25">
      <c r="A357" s="140"/>
      <c r="B357" s="140"/>
      <c r="C357" s="140"/>
      <c r="D357" s="140"/>
    </row>
    <row r="358" spans="1:4" x14ac:dyDescent="0.25">
      <c r="A358" s="140"/>
      <c r="B358" s="140"/>
      <c r="C358" s="140"/>
      <c r="D358" s="140"/>
    </row>
    <row r="359" spans="1:4" x14ac:dyDescent="0.25">
      <c r="A359" s="140"/>
      <c r="B359" s="140"/>
      <c r="C359" s="140"/>
      <c r="D359" s="140"/>
    </row>
    <row r="360" spans="1:4" x14ac:dyDescent="0.25">
      <c r="A360" s="140"/>
      <c r="B360" s="140"/>
      <c r="C360" s="140"/>
      <c r="D360" s="140"/>
    </row>
    <row r="361" spans="1:4" x14ac:dyDescent="0.25">
      <c r="A361" s="140"/>
      <c r="B361" s="140"/>
      <c r="C361" s="140"/>
      <c r="D361" s="140"/>
    </row>
    <row r="362" spans="1:4" x14ac:dyDescent="0.25">
      <c r="A362" s="140"/>
      <c r="B362" s="140"/>
      <c r="C362" s="140"/>
      <c r="D362" s="140"/>
    </row>
    <row r="363" spans="1:4" x14ac:dyDescent="0.25">
      <c r="A363" s="140"/>
      <c r="B363" s="140"/>
      <c r="C363" s="140"/>
      <c r="D363" s="140"/>
    </row>
    <row r="364" spans="1:4" x14ac:dyDescent="0.25">
      <c r="A364" s="140"/>
      <c r="B364" s="140"/>
      <c r="C364" s="140"/>
      <c r="D364" s="140"/>
    </row>
    <row r="365" spans="1:4" x14ac:dyDescent="0.25">
      <c r="A365" s="140"/>
      <c r="B365" s="140"/>
      <c r="C365" s="140"/>
      <c r="D365" s="140"/>
    </row>
    <row r="366" spans="1:4" x14ac:dyDescent="0.25">
      <c r="A366" s="140"/>
      <c r="B366" s="140"/>
      <c r="C366" s="140"/>
      <c r="D366" s="140"/>
    </row>
    <row r="367" spans="1:4" x14ac:dyDescent="0.25">
      <c r="A367" s="140"/>
      <c r="B367" s="140"/>
      <c r="C367" s="140"/>
      <c r="D367" s="140"/>
    </row>
    <row r="368" spans="1:4" x14ac:dyDescent="0.25">
      <c r="A368" s="140"/>
      <c r="B368" s="140"/>
      <c r="C368" s="140"/>
      <c r="D368" s="140"/>
    </row>
    <row r="369" spans="1:4" x14ac:dyDescent="0.25">
      <c r="A369" s="140"/>
      <c r="B369" s="140"/>
      <c r="C369" s="140"/>
      <c r="D369" s="140"/>
    </row>
    <row r="370" spans="1:4" x14ac:dyDescent="0.25">
      <c r="A370" s="140"/>
      <c r="B370" s="140"/>
      <c r="C370" s="140"/>
      <c r="D370" s="140"/>
    </row>
    <row r="371" spans="1:4" x14ac:dyDescent="0.25">
      <c r="A371" s="140"/>
      <c r="B371" s="140"/>
      <c r="C371" s="140"/>
      <c r="D371" s="140"/>
    </row>
    <row r="372" spans="1:4" x14ac:dyDescent="0.25">
      <c r="A372" s="140"/>
      <c r="B372" s="140"/>
      <c r="C372" s="140"/>
      <c r="D372" s="140"/>
    </row>
    <row r="373" spans="1:4" x14ac:dyDescent="0.25">
      <c r="A373" s="140"/>
      <c r="B373" s="140"/>
      <c r="C373" s="140"/>
      <c r="D373" s="140"/>
    </row>
    <row r="374" spans="1:4" x14ac:dyDescent="0.25">
      <c r="A374" s="140"/>
      <c r="B374" s="140"/>
      <c r="C374" s="140"/>
      <c r="D374" s="140"/>
    </row>
    <row r="375" spans="1:4" x14ac:dyDescent="0.25">
      <c r="A375" s="140"/>
      <c r="B375" s="140"/>
      <c r="C375" s="140"/>
      <c r="D375" s="140"/>
    </row>
    <row r="376" spans="1:4" x14ac:dyDescent="0.25">
      <c r="A376" s="140"/>
      <c r="B376" s="140"/>
      <c r="C376" s="140"/>
      <c r="D376" s="140"/>
    </row>
    <row r="377" spans="1:4" x14ac:dyDescent="0.25">
      <c r="A377" s="140"/>
      <c r="B377" s="140"/>
      <c r="C377" s="140"/>
      <c r="D377" s="140"/>
    </row>
    <row r="378" spans="1:4" x14ac:dyDescent="0.25">
      <c r="A378" s="140"/>
      <c r="B378" s="140"/>
      <c r="C378" s="140"/>
      <c r="D378" s="140"/>
    </row>
    <row r="379" spans="1:4" x14ac:dyDescent="0.25">
      <c r="A379" s="140"/>
      <c r="B379" s="140"/>
      <c r="C379" s="140"/>
      <c r="D379" s="140"/>
    </row>
    <row r="380" spans="1:4" x14ac:dyDescent="0.25">
      <c r="A380" s="140"/>
      <c r="B380" s="140"/>
      <c r="C380" s="140"/>
      <c r="D380" s="140"/>
    </row>
    <row r="381" spans="1:4" x14ac:dyDescent="0.25">
      <c r="A381" s="140"/>
      <c r="B381" s="140"/>
      <c r="C381" s="140"/>
      <c r="D381" s="140"/>
    </row>
    <row r="382" spans="1:4" x14ac:dyDescent="0.25">
      <c r="A382" s="140"/>
      <c r="B382" s="140"/>
      <c r="C382" s="140"/>
      <c r="D382" s="140"/>
    </row>
    <row r="383" spans="1:4" x14ac:dyDescent="0.25">
      <c r="A383" s="140"/>
      <c r="B383" s="140"/>
      <c r="C383" s="140"/>
      <c r="D383" s="140"/>
    </row>
    <row r="384" spans="1:4" x14ac:dyDescent="0.25">
      <c r="A384" s="140"/>
      <c r="B384" s="140"/>
      <c r="C384" s="140"/>
      <c r="D384" s="140"/>
    </row>
    <row r="385" spans="1:4" x14ac:dyDescent="0.25">
      <c r="A385" s="140"/>
      <c r="B385" s="140"/>
      <c r="C385" s="140"/>
      <c r="D385" s="140"/>
    </row>
    <row r="386" spans="1:4" x14ac:dyDescent="0.25">
      <c r="A386" s="140"/>
      <c r="B386" s="140"/>
      <c r="C386" s="140"/>
      <c r="D386" s="140"/>
    </row>
    <row r="387" spans="1:4" x14ac:dyDescent="0.25">
      <c r="A387" s="140"/>
      <c r="B387" s="140"/>
      <c r="C387" s="140"/>
      <c r="D387" s="140"/>
    </row>
    <row r="388" spans="1:4" x14ac:dyDescent="0.25">
      <c r="A388" s="140"/>
      <c r="B388" s="140"/>
      <c r="C388" s="140"/>
      <c r="D388" s="140"/>
    </row>
    <row r="389" spans="1:4" x14ac:dyDescent="0.25">
      <c r="A389" s="140"/>
      <c r="B389" s="140"/>
      <c r="C389" s="140"/>
      <c r="D389" s="140"/>
    </row>
    <row r="390" spans="1:4" x14ac:dyDescent="0.25">
      <c r="A390" s="140"/>
      <c r="B390" s="140"/>
      <c r="C390" s="140"/>
      <c r="D390" s="140"/>
    </row>
    <row r="391" spans="1:4" x14ac:dyDescent="0.25">
      <c r="A391" s="140"/>
      <c r="B391" s="140"/>
      <c r="C391" s="140"/>
      <c r="D391" s="140"/>
    </row>
    <row r="392" spans="1:4" x14ac:dyDescent="0.25">
      <c r="A392" s="140"/>
      <c r="B392" s="140"/>
      <c r="C392" s="140"/>
      <c r="D392" s="140"/>
    </row>
    <row r="393" spans="1:4" x14ac:dyDescent="0.25">
      <c r="A393" s="140"/>
      <c r="B393" s="140"/>
      <c r="C393" s="140"/>
      <c r="D393" s="140"/>
    </row>
    <row r="394" spans="1:4" x14ac:dyDescent="0.25">
      <c r="A394" s="140"/>
      <c r="B394" s="140"/>
      <c r="C394" s="140"/>
      <c r="D394" s="140"/>
    </row>
    <row r="395" spans="1:4" x14ac:dyDescent="0.25">
      <c r="A395" s="140"/>
      <c r="B395" s="140"/>
      <c r="C395" s="140"/>
      <c r="D395" s="140"/>
    </row>
    <row r="396" spans="1:4" x14ac:dyDescent="0.25">
      <c r="A396" s="140"/>
      <c r="B396" s="140"/>
      <c r="C396" s="140"/>
      <c r="D396" s="140"/>
    </row>
    <row r="397" spans="1:4" x14ac:dyDescent="0.25">
      <c r="A397" s="140"/>
      <c r="B397" s="140"/>
      <c r="C397" s="140"/>
      <c r="D397" s="140"/>
    </row>
    <row r="398" spans="1:4" x14ac:dyDescent="0.25">
      <c r="A398" s="140"/>
      <c r="B398" s="140"/>
      <c r="C398" s="140"/>
      <c r="D398" s="140"/>
    </row>
    <row r="399" spans="1:4" x14ac:dyDescent="0.25">
      <c r="A399" s="140"/>
      <c r="B399" s="140"/>
      <c r="C399" s="140"/>
      <c r="D399" s="140"/>
    </row>
    <row r="400" spans="1:4" x14ac:dyDescent="0.25">
      <c r="A400" s="140"/>
      <c r="B400" s="140"/>
      <c r="C400" s="140"/>
      <c r="D400" s="140"/>
    </row>
    <row r="401" spans="1:4" x14ac:dyDescent="0.25">
      <c r="A401" s="140"/>
      <c r="B401" s="140"/>
      <c r="C401" s="140"/>
      <c r="D401" s="140"/>
    </row>
    <row r="402" spans="1:4" x14ac:dyDescent="0.25">
      <c r="A402" s="140"/>
      <c r="B402" s="140"/>
      <c r="C402" s="140"/>
      <c r="D402" s="140"/>
    </row>
    <row r="403" spans="1:4" x14ac:dyDescent="0.25">
      <c r="A403" s="140"/>
      <c r="B403" s="140"/>
      <c r="C403" s="140"/>
      <c r="D403" s="140"/>
    </row>
    <row r="404" spans="1:4" x14ac:dyDescent="0.25">
      <c r="A404" s="140"/>
      <c r="B404" s="140"/>
      <c r="C404" s="140"/>
      <c r="D404" s="140"/>
    </row>
    <row r="405" spans="1:4" x14ac:dyDescent="0.25">
      <c r="A405" s="140"/>
      <c r="B405" s="140"/>
      <c r="C405" s="140"/>
      <c r="D405" s="140"/>
    </row>
    <row r="406" spans="1:4" x14ac:dyDescent="0.25">
      <c r="A406" s="140"/>
      <c r="B406" s="140"/>
      <c r="C406" s="140"/>
      <c r="D406" s="140"/>
    </row>
    <row r="407" spans="1:4" x14ac:dyDescent="0.25">
      <c r="A407" s="140"/>
      <c r="B407" s="140"/>
      <c r="C407" s="140"/>
      <c r="D407" s="140"/>
    </row>
    <row r="408" spans="1:4" x14ac:dyDescent="0.25">
      <c r="A408" s="140"/>
      <c r="B408" s="140"/>
      <c r="C408" s="140"/>
      <c r="D408" s="140"/>
    </row>
    <row r="409" spans="1:4" x14ac:dyDescent="0.25">
      <c r="A409" s="140"/>
      <c r="B409" s="140"/>
      <c r="C409" s="140"/>
      <c r="D409" s="140"/>
    </row>
    <row r="410" spans="1:4" x14ac:dyDescent="0.25">
      <c r="A410" s="140"/>
      <c r="B410" s="140"/>
      <c r="C410" s="140"/>
      <c r="D410" s="140"/>
    </row>
    <row r="411" spans="1:4" x14ac:dyDescent="0.25">
      <c r="A411" s="140"/>
      <c r="B411" s="140"/>
      <c r="C411" s="140"/>
      <c r="D411" s="140"/>
    </row>
    <row r="412" spans="1:4" x14ac:dyDescent="0.25">
      <c r="A412" s="140"/>
      <c r="B412" s="140"/>
      <c r="C412" s="140"/>
      <c r="D412" s="140"/>
    </row>
    <row r="413" spans="1:4" x14ac:dyDescent="0.25">
      <c r="A413" s="140"/>
      <c r="B413" s="140"/>
      <c r="C413" s="140"/>
      <c r="D413" s="140"/>
    </row>
    <row r="414" spans="1:4" x14ac:dyDescent="0.25">
      <c r="A414" s="140"/>
      <c r="B414" s="140"/>
      <c r="C414" s="140"/>
      <c r="D414" s="140"/>
    </row>
    <row r="415" spans="1:4" x14ac:dyDescent="0.25">
      <c r="A415" s="140"/>
      <c r="B415" s="140"/>
      <c r="C415" s="140"/>
      <c r="D415" s="140"/>
    </row>
    <row r="416" spans="1:4" x14ac:dyDescent="0.25">
      <c r="A416" s="140"/>
      <c r="B416" s="140"/>
      <c r="C416" s="140"/>
      <c r="D416" s="140"/>
    </row>
    <row r="417" spans="1:4" x14ac:dyDescent="0.25">
      <c r="A417" s="140"/>
      <c r="B417" s="140"/>
      <c r="C417" s="140"/>
      <c r="D417" s="140"/>
    </row>
    <row r="418" spans="1:4" x14ac:dyDescent="0.25">
      <c r="A418" s="140"/>
      <c r="B418" s="140"/>
      <c r="C418" s="140"/>
      <c r="D418" s="140"/>
    </row>
    <row r="419" spans="1:4" x14ac:dyDescent="0.25">
      <c r="A419" s="140"/>
      <c r="B419" s="140"/>
      <c r="C419" s="140"/>
      <c r="D419" s="140"/>
    </row>
    <row r="420" spans="1:4" x14ac:dyDescent="0.25">
      <c r="A420" s="140"/>
      <c r="B420" s="140"/>
      <c r="C420" s="140"/>
      <c r="D420" s="140"/>
    </row>
    <row r="421" spans="1:4" x14ac:dyDescent="0.25">
      <c r="A421" s="140"/>
      <c r="B421" s="140"/>
      <c r="C421" s="140"/>
      <c r="D421" s="140"/>
    </row>
    <row r="422" spans="1:4" x14ac:dyDescent="0.25">
      <c r="A422" s="140"/>
      <c r="B422" s="140"/>
      <c r="C422" s="140"/>
      <c r="D422" s="140"/>
    </row>
    <row r="423" spans="1:4" x14ac:dyDescent="0.25">
      <c r="A423" s="140"/>
      <c r="B423" s="140"/>
      <c r="C423" s="140"/>
      <c r="D423" s="140"/>
    </row>
    <row r="424" spans="1:4" x14ac:dyDescent="0.25">
      <c r="A424" s="140"/>
      <c r="B424" s="140"/>
      <c r="C424" s="140"/>
      <c r="D424" s="140"/>
    </row>
    <row r="425" spans="1:4" x14ac:dyDescent="0.25">
      <c r="A425" s="140"/>
      <c r="B425" s="140"/>
      <c r="C425" s="140"/>
      <c r="D425" s="140"/>
    </row>
    <row r="426" spans="1:4" x14ac:dyDescent="0.25">
      <c r="A426" s="140"/>
      <c r="B426" s="140"/>
      <c r="C426" s="140"/>
      <c r="D426" s="140"/>
    </row>
    <row r="427" spans="1:4" x14ac:dyDescent="0.25">
      <c r="A427" s="140"/>
      <c r="B427" s="140"/>
      <c r="C427" s="140"/>
      <c r="D427" s="140"/>
    </row>
    <row r="428" spans="1:4" x14ac:dyDescent="0.25">
      <c r="A428" s="140"/>
      <c r="B428" s="140"/>
      <c r="C428" s="140"/>
      <c r="D428" s="140"/>
    </row>
    <row r="429" spans="1:4" x14ac:dyDescent="0.25">
      <c r="A429" s="140"/>
      <c r="B429" s="140"/>
      <c r="C429" s="140"/>
      <c r="D429" s="140"/>
    </row>
    <row r="430" spans="1:4" x14ac:dyDescent="0.25">
      <c r="A430" s="140"/>
      <c r="B430" s="140"/>
      <c r="C430" s="140"/>
      <c r="D430" s="140"/>
    </row>
    <row r="431" spans="1:4" x14ac:dyDescent="0.25">
      <c r="A431" s="140"/>
      <c r="B431" s="140"/>
      <c r="C431" s="140"/>
      <c r="D431" s="140"/>
    </row>
    <row r="432" spans="1:4" x14ac:dyDescent="0.25">
      <c r="A432" s="140"/>
      <c r="B432" s="140"/>
      <c r="C432" s="140"/>
      <c r="D432" s="140"/>
    </row>
    <row r="433" spans="1:4" x14ac:dyDescent="0.25">
      <c r="A433" s="140"/>
      <c r="B433" s="140"/>
      <c r="C433" s="140"/>
      <c r="D433" s="140"/>
    </row>
    <row r="434" spans="1:4" x14ac:dyDescent="0.25">
      <c r="A434" s="140"/>
      <c r="B434" s="140"/>
      <c r="C434" s="140"/>
      <c r="D434" s="140"/>
    </row>
    <row r="435" spans="1:4" x14ac:dyDescent="0.25">
      <c r="A435" s="140"/>
      <c r="B435" s="140"/>
      <c r="C435" s="140"/>
      <c r="D435" s="140"/>
    </row>
    <row r="436" spans="1:4" x14ac:dyDescent="0.25">
      <c r="A436" s="140"/>
      <c r="B436" s="140"/>
      <c r="C436" s="140"/>
      <c r="D436" s="140"/>
    </row>
    <row r="437" spans="1:4" x14ac:dyDescent="0.25">
      <c r="A437" s="140"/>
      <c r="B437" s="140"/>
      <c r="C437" s="140"/>
      <c r="D437" s="140"/>
    </row>
    <row r="438" spans="1:4" x14ac:dyDescent="0.25">
      <c r="A438" s="140"/>
      <c r="B438" s="140"/>
      <c r="C438" s="140"/>
      <c r="D438" s="140"/>
    </row>
    <row r="439" spans="1:4" x14ac:dyDescent="0.25">
      <c r="A439" s="140"/>
      <c r="B439" s="140"/>
      <c r="C439" s="140"/>
      <c r="D439" s="140"/>
    </row>
    <row r="440" spans="1:4" x14ac:dyDescent="0.25">
      <c r="A440" s="140"/>
      <c r="B440" s="140"/>
      <c r="C440" s="140"/>
      <c r="D440" s="140"/>
    </row>
    <row r="441" spans="1:4" x14ac:dyDescent="0.25">
      <c r="A441" s="140"/>
      <c r="B441" s="140"/>
      <c r="C441" s="140"/>
      <c r="D441" s="140"/>
    </row>
    <row r="442" spans="1:4" x14ac:dyDescent="0.25">
      <c r="A442" s="140"/>
      <c r="B442" s="140"/>
      <c r="C442" s="140"/>
      <c r="D442" s="140"/>
    </row>
    <row r="443" spans="1:4" x14ac:dyDescent="0.25">
      <c r="A443" s="140"/>
      <c r="B443" s="140"/>
      <c r="C443" s="140"/>
      <c r="D443" s="140"/>
    </row>
    <row r="444" spans="1:4" x14ac:dyDescent="0.25">
      <c r="A444" s="140"/>
      <c r="B444" s="140"/>
      <c r="C444" s="140"/>
      <c r="D444" s="140"/>
    </row>
    <row r="445" spans="1:4" x14ac:dyDescent="0.25">
      <c r="A445" s="140"/>
      <c r="B445" s="140"/>
      <c r="C445" s="140"/>
      <c r="D445" s="140"/>
    </row>
    <row r="446" spans="1:4" x14ac:dyDescent="0.25">
      <c r="A446" s="140"/>
      <c r="B446" s="140"/>
      <c r="C446" s="140"/>
      <c r="D446" s="140"/>
    </row>
    <row r="447" spans="1:4" x14ac:dyDescent="0.25">
      <c r="A447" s="140"/>
      <c r="B447" s="140"/>
      <c r="C447" s="140"/>
      <c r="D447" s="140"/>
    </row>
    <row r="448" spans="1:4" x14ac:dyDescent="0.25">
      <c r="A448" s="140"/>
      <c r="B448" s="140"/>
      <c r="C448" s="140"/>
      <c r="D448" s="140"/>
    </row>
    <row r="449" spans="1:4" x14ac:dyDescent="0.25">
      <c r="A449" s="140"/>
      <c r="B449" s="140"/>
      <c r="C449" s="140"/>
      <c r="D449" s="140"/>
    </row>
    <row r="450" spans="1:4" x14ac:dyDescent="0.25">
      <c r="A450" s="140"/>
      <c r="B450" s="140"/>
      <c r="C450" s="140"/>
      <c r="D450" s="140"/>
    </row>
    <row r="451" spans="1:4" x14ac:dyDescent="0.25">
      <c r="A451" s="140"/>
      <c r="B451" s="140"/>
      <c r="C451" s="140"/>
      <c r="D451" s="140"/>
    </row>
    <row r="452" spans="1:4" x14ac:dyDescent="0.25">
      <c r="A452" s="140"/>
      <c r="B452" s="140"/>
      <c r="C452" s="140"/>
      <c r="D452" s="140"/>
    </row>
    <row r="453" spans="1:4" x14ac:dyDescent="0.25">
      <c r="A453" s="140"/>
      <c r="B453" s="140"/>
      <c r="C453" s="140"/>
      <c r="D453" s="140"/>
    </row>
    <row r="454" spans="1:4" x14ac:dyDescent="0.25">
      <c r="A454" s="140"/>
      <c r="B454" s="140"/>
      <c r="C454" s="140"/>
      <c r="D454" s="140"/>
    </row>
    <row r="455" spans="1:4" x14ac:dyDescent="0.25">
      <c r="A455" s="140"/>
      <c r="B455" s="140"/>
      <c r="C455" s="140"/>
      <c r="D455" s="140"/>
    </row>
    <row r="456" spans="1:4" x14ac:dyDescent="0.25">
      <c r="A456" s="140"/>
      <c r="B456" s="140"/>
      <c r="C456" s="140"/>
      <c r="D456" s="140"/>
    </row>
    <row r="457" spans="1:4" x14ac:dyDescent="0.25">
      <c r="A457" s="140"/>
      <c r="B457" s="140"/>
      <c r="C457" s="140"/>
      <c r="D457" s="140"/>
    </row>
    <row r="458" spans="1:4" x14ac:dyDescent="0.25">
      <c r="A458" s="140"/>
      <c r="B458" s="140"/>
      <c r="C458" s="140"/>
      <c r="D458" s="140"/>
    </row>
    <row r="459" spans="1:4" x14ac:dyDescent="0.25">
      <c r="A459" s="140"/>
      <c r="B459" s="140"/>
      <c r="C459" s="140"/>
      <c r="D459" s="140"/>
    </row>
    <row r="460" spans="1:4" x14ac:dyDescent="0.25">
      <c r="A460" s="140"/>
      <c r="B460" s="140"/>
      <c r="C460" s="140"/>
      <c r="D460" s="140"/>
    </row>
    <row r="461" spans="1:4" x14ac:dyDescent="0.25">
      <c r="A461" s="140"/>
      <c r="B461" s="140"/>
      <c r="C461" s="140"/>
      <c r="D461" s="140"/>
    </row>
    <row r="462" spans="1:4" x14ac:dyDescent="0.25">
      <c r="A462" s="140"/>
      <c r="B462" s="140"/>
      <c r="C462" s="140"/>
      <c r="D462" s="140"/>
    </row>
    <row r="463" spans="1:4" x14ac:dyDescent="0.25">
      <c r="A463" s="140"/>
      <c r="B463" s="140"/>
      <c r="C463" s="140"/>
      <c r="D463" s="140"/>
    </row>
    <row r="464" spans="1:4" x14ac:dyDescent="0.25">
      <c r="A464" s="140"/>
      <c r="B464" s="140"/>
      <c r="C464" s="140"/>
      <c r="D464" s="140"/>
    </row>
    <row r="465" spans="1:4" x14ac:dyDescent="0.25">
      <c r="A465" s="140"/>
      <c r="B465" s="140"/>
      <c r="C465" s="140"/>
      <c r="D465" s="140"/>
    </row>
    <row r="466" spans="1:4" x14ac:dyDescent="0.25">
      <c r="A466" s="140"/>
      <c r="B466" s="140"/>
      <c r="C466" s="140"/>
      <c r="D466" s="140"/>
    </row>
    <row r="467" spans="1:4" x14ac:dyDescent="0.25">
      <c r="A467" s="140"/>
      <c r="B467" s="140"/>
      <c r="C467" s="140"/>
      <c r="D467" s="140"/>
    </row>
    <row r="468" spans="1:4" x14ac:dyDescent="0.25">
      <c r="A468" s="140"/>
      <c r="B468" s="140"/>
      <c r="C468" s="140"/>
      <c r="D468" s="140"/>
    </row>
    <row r="469" spans="1:4" x14ac:dyDescent="0.25">
      <c r="A469" s="140"/>
      <c r="B469" s="140"/>
      <c r="C469" s="140"/>
      <c r="D469" s="140"/>
    </row>
    <row r="470" spans="1:4" x14ac:dyDescent="0.25">
      <c r="A470" s="140"/>
      <c r="B470" s="140"/>
      <c r="C470" s="140"/>
      <c r="D470" s="140"/>
    </row>
    <row r="471" spans="1:4" x14ac:dyDescent="0.25">
      <c r="A471" s="140"/>
      <c r="B471" s="140"/>
      <c r="C471" s="140"/>
      <c r="D471" s="140"/>
    </row>
    <row r="472" spans="1:4" x14ac:dyDescent="0.25">
      <c r="A472" s="140"/>
      <c r="B472" s="140"/>
      <c r="C472" s="140"/>
      <c r="D472" s="140"/>
    </row>
    <row r="473" spans="1:4" x14ac:dyDescent="0.25">
      <c r="A473" s="140"/>
      <c r="B473" s="140"/>
      <c r="C473" s="140"/>
      <c r="D473" s="140"/>
    </row>
    <row r="474" spans="1:4" x14ac:dyDescent="0.25">
      <c r="A474" s="140"/>
      <c r="B474" s="140"/>
      <c r="C474" s="140"/>
      <c r="D474" s="140"/>
    </row>
    <row r="475" spans="1:4" x14ac:dyDescent="0.25">
      <c r="A475" s="140"/>
      <c r="B475" s="140"/>
      <c r="C475" s="140"/>
      <c r="D475" s="140"/>
    </row>
    <row r="476" spans="1:4" x14ac:dyDescent="0.25">
      <c r="A476" s="140"/>
      <c r="B476" s="140"/>
      <c r="C476" s="140"/>
      <c r="D476" s="140"/>
    </row>
    <row r="477" spans="1:4" x14ac:dyDescent="0.25">
      <c r="A477" s="140"/>
      <c r="B477" s="140"/>
      <c r="C477" s="140"/>
      <c r="D477" s="140"/>
    </row>
    <row r="478" spans="1:4" x14ac:dyDescent="0.25">
      <c r="A478" s="140"/>
      <c r="B478" s="140"/>
      <c r="C478" s="140"/>
      <c r="D478" s="140"/>
    </row>
    <row r="479" spans="1:4" x14ac:dyDescent="0.25">
      <c r="A479" s="140"/>
      <c r="B479" s="140"/>
      <c r="C479" s="140"/>
      <c r="D479" s="140"/>
    </row>
    <row r="480" spans="1:4" x14ac:dyDescent="0.25">
      <c r="A480" s="140"/>
      <c r="B480" s="140"/>
      <c r="C480" s="140"/>
      <c r="D480" s="140"/>
    </row>
    <row r="481" spans="1:4" x14ac:dyDescent="0.25">
      <c r="A481" s="140"/>
      <c r="B481" s="140"/>
      <c r="C481" s="140"/>
      <c r="D481" s="140"/>
    </row>
    <row r="482" spans="1:4" x14ac:dyDescent="0.25">
      <c r="A482" s="140"/>
      <c r="B482" s="140"/>
      <c r="C482" s="140"/>
      <c r="D482" s="140"/>
    </row>
    <row r="483" spans="1:4" x14ac:dyDescent="0.25">
      <c r="A483" s="140"/>
      <c r="B483" s="140"/>
      <c r="C483" s="140"/>
      <c r="D483" s="140"/>
    </row>
    <row r="484" spans="1:4" x14ac:dyDescent="0.25">
      <c r="A484" s="140"/>
      <c r="B484" s="140"/>
      <c r="C484" s="140"/>
      <c r="D484" s="140"/>
    </row>
    <row r="485" spans="1:4" x14ac:dyDescent="0.25">
      <c r="A485" s="140"/>
      <c r="B485" s="140"/>
      <c r="C485" s="140"/>
      <c r="D485" s="140"/>
    </row>
    <row r="486" spans="1:4" x14ac:dyDescent="0.25">
      <c r="A486" s="140"/>
      <c r="B486" s="140"/>
      <c r="C486" s="140"/>
      <c r="D486" s="140"/>
    </row>
    <row r="487" spans="1:4" x14ac:dyDescent="0.25">
      <c r="A487" s="140"/>
      <c r="B487" s="140"/>
      <c r="C487" s="140"/>
      <c r="D487" s="140"/>
    </row>
    <row r="488" spans="1:4" x14ac:dyDescent="0.25">
      <c r="A488" s="140"/>
      <c r="B488" s="140"/>
      <c r="C488" s="140"/>
      <c r="D488" s="140"/>
    </row>
    <row r="489" spans="1:4" x14ac:dyDescent="0.25">
      <c r="A489" s="140"/>
      <c r="B489" s="140"/>
      <c r="C489" s="140"/>
      <c r="D489" s="140"/>
    </row>
    <row r="490" spans="1:4" x14ac:dyDescent="0.25">
      <c r="A490" s="140"/>
      <c r="B490" s="140"/>
      <c r="C490" s="140"/>
      <c r="D490" s="140"/>
    </row>
    <row r="491" spans="1:4" x14ac:dyDescent="0.25">
      <c r="A491" s="140"/>
      <c r="B491" s="140"/>
      <c r="C491" s="140"/>
      <c r="D491" s="140"/>
    </row>
    <row r="492" spans="1:4" x14ac:dyDescent="0.25">
      <c r="A492" s="140"/>
      <c r="B492" s="140"/>
      <c r="C492" s="140"/>
      <c r="D492" s="140"/>
    </row>
    <row r="493" spans="1:4" x14ac:dyDescent="0.25">
      <c r="A493" s="140"/>
      <c r="B493" s="140"/>
      <c r="C493" s="140"/>
      <c r="D493" s="140"/>
    </row>
    <row r="494" spans="1:4" x14ac:dyDescent="0.25">
      <c r="A494" s="140"/>
      <c r="B494" s="140"/>
      <c r="C494" s="140"/>
      <c r="D494" s="140"/>
    </row>
    <row r="495" spans="1:4" x14ac:dyDescent="0.25">
      <c r="A495" s="140"/>
      <c r="B495" s="140"/>
      <c r="C495" s="140"/>
      <c r="D495" s="140"/>
    </row>
    <row r="496" spans="1:4" x14ac:dyDescent="0.25">
      <c r="A496" s="140"/>
      <c r="B496" s="140"/>
      <c r="C496" s="140"/>
      <c r="D496" s="140"/>
    </row>
    <row r="497" spans="1:4" x14ac:dyDescent="0.25">
      <c r="A497" s="140"/>
      <c r="B497" s="140"/>
      <c r="C497" s="140"/>
      <c r="D497" s="140"/>
    </row>
    <row r="498" spans="1:4" x14ac:dyDescent="0.25">
      <c r="A498" s="140"/>
      <c r="B498" s="140"/>
      <c r="C498" s="140"/>
      <c r="D498" s="140"/>
    </row>
    <row r="499" spans="1:4" x14ac:dyDescent="0.25">
      <c r="A499" s="140"/>
      <c r="B499" s="140"/>
      <c r="C499" s="140"/>
      <c r="D499" s="140"/>
    </row>
    <row r="500" spans="1:4" x14ac:dyDescent="0.25">
      <c r="A500" s="140"/>
      <c r="B500" s="140"/>
      <c r="C500" s="140"/>
      <c r="D500" s="140"/>
    </row>
    <row r="501" spans="1:4" x14ac:dyDescent="0.25">
      <c r="A501" s="140"/>
      <c r="B501" s="140"/>
      <c r="C501" s="140"/>
      <c r="D501" s="140"/>
    </row>
    <row r="502" spans="1:4" x14ac:dyDescent="0.25">
      <c r="A502" s="140"/>
      <c r="B502" s="140"/>
      <c r="C502" s="140"/>
      <c r="D502" s="140"/>
    </row>
    <row r="503" spans="1:4" x14ac:dyDescent="0.25">
      <c r="A503" s="140"/>
      <c r="B503" s="140"/>
      <c r="C503" s="140"/>
      <c r="D503" s="140"/>
    </row>
    <row r="504" spans="1:4" x14ac:dyDescent="0.25">
      <c r="A504" s="140"/>
      <c r="B504" s="140"/>
      <c r="C504" s="140"/>
      <c r="D504" s="140"/>
    </row>
    <row r="505" spans="1:4" x14ac:dyDescent="0.25">
      <c r="A505" s="140"/>
      <c r="B505" s="140"/>
      <c r="C505" s="140"/>
      <c r="D505" s="140"/>
    </row>
    <row r="506" spans="1:4" x14ac:dyDescent="0.25">
      <c r="A506" s="140"/>
      <c r="B506" s="140"/>
      <c r="C506" s="140"/>
      <c r="D506" s="140"/>
    </row>
    <row r="507" spans="1:4" x14ac:dyDescent="0.25">
      <c r="A507" s="140"/>
      <c r="B507" s="140"/>
      <c r="C507" s="140"/>
      <c r="D507" s="140"/>
    </row>
    <row r="508" spans="1:4" x14ac:dyDescent="0.25">
      <c r="A508" s="140"/>
      <c r="B508" s="140"/>
      <c r="C508" s="140"/>
      <c r="D508" s="140"/>
    </row>
    <row r="509" spans="1:4" x14ac:dyDescent="0.25">
      <c r="A509" s="140"/>
      <c r="B509" s="140"/>
      <c r="C509" s="140"/>
      <c r="D509" s="140"/>
    </row>
    <row r="510" spans="1:4" x14ac:dyDescent="0.25">
      <c r="A510" s="140"/>
      <c r="B510" s="140"/>
      <c r="C510" s="140"/>
      <c r="D510" s="140"/>
    </row>
    <row r="511" spans="1:4" x14ac:dyDescent="0.25">
      <c r="A511" s="140"/>
      <c r="B511" s="140"/>
      <c r="C511" s="140"/>
      <c r="D511" s="140"/>
    </row>
    <row r="512" spans="1:4" x14ac:dyDescent="0.25">
      <c r="A512" s="140"/>
      <c r="B512" s="140"/>
      <c r="C512" s="140"/>
      <c r="D512" s="140"/>
    </row>
    <row r="513" spans="1:4" x14ac:dyDescent="0.25">
      <c r="A513" s="140"/>
      <c r="B513" s="140"/>
      <c r="C513" s="140"/>
      <c r="D513" s="140"/>
    </row>
    <row r="514" spans="1:4" x14ac:dyDescent="0.25">
      <c r="A514" s="140"/>
      <c r="B514" s="140"/>
      <c r="C514" s="140"/>
      <c r="D514" s="140"/>
    </row>
    <row r="515" spans="1:4" x14ac:dyDescent="0.25">
      <c r="A515" s="140"/>
      <c r="B515" s="140"/>
      <c r="C515" s="140"/>
      <c r="D515" s="140"/>
    </row>
    <row r="516" spans="1:4" x14ac:dyDescent="0.25">
      <c r="A516" s="140"/>
      <c r="B516" s="140"/>
      <c r="C516" s="140"/>
      <c r="D516" s="140"/>
    </row>
    <row r="517" spans="1:4" x14ac:dyDescent="0.25">
      <c r="A517" s="140"/>
      <c r="B517" s="140"/>
      <c r="C517" s="140"/>
      <c r="D517" s="140"/>
    </row>
    <row r="518" spans="1:4" x14ac:dyDescent="0.25">
      <c r="A518" s="140"/>
      <c r="B518" s="140"/>
      <c r="C518" s="140"/>
      <c r="D518" s="140"/>
    </row>
    <row r="519" spans="1:4" x14ac:dyDescent="0.25">
      <c r="A519" s="140"/>
      <c r="B519" s="140"/>
      <c r="C519" s="140"/>
      <c r="D519" s="140"/>
    </row>
    <row r="520" spans="1:4" x14ac:dyDescent="0.25">
      <c r="A520" s="140"/>
      <c r="B520" s="140"/>
      <c r="C520" s="140"/>
      <c r="D520" s="140"/>
    </row>
    <row r="521" spans="1:4" x14ac:dyDescent="0.25">
      <c r="A521" s="140"/>
      <c r="B521" s="140"/>
      <c r="C521" s="140"/>
      <c r="D521" s="140"/>
    </row>
    <row r="522" spans="1:4" x14ac:dyDescent="0.25">
      <c r="A522" s="140"/>
      <c r="B522" s="140"/>
      <c r="C522" s="140"/>
      <c r="D522" s="140"/>
    </row>
    <row r="523" spans="1:4" x14ac:dyDescent="0.25">
      <c r="A523" s="140"/>
      <c r="B523" s="140"/>
      <c r="C523" s="140"/>
      <c r="D523" s="140"/>
    </row>
    <row r="524" spans="1:4" x14ac:dyDescent="0.25">
      <c r="A524" s="140"/>
      <c r="B524" s="140"/>
      <c r="C524" s="140"/>
      <c r="D524" s="140"/>
    </row>
    <row r="525" spans="1:4" x14ac:dyDescent="0.25">
      <c r="A525" s="140"/>
      <c r="B525" s="140"/>
      <c r="C525" s="140"/>
      <c r="D525" s="140"/>
    </row>
    <row r="526" spans="1:4" x14ac:dyDescent="0.25">
      <c r="A526" s="140"/>
      <c r="B526" s="140"/>
      <c r="C526" s="140"/>
      <c r="D526" s="140"/>
    </row>
    <row r="527" spans="1:4" x14ac:dyDescent="0.25">
      <c r="A527" s="140"/>
      <c r="B527" s="140"/>
      <c r="C527" s="140"/>
      <c r="D527" s="140"/>
    </row>
    <row r="528" spans="1:4" x14ac:dyDescent="0.25">
      <c r="A528" s="140"/>
      <c r="B528" s="140"/>
      <c r="C528" s="140"/>
      <c r="D528" s="140"/>
    </row>
    <row r="529" spans="1:4" x14ac:dyDescent="0.25">
      <c r="A529" s="140"/>
      <c r="B529" s="140"/>
      <c r="C529" s="140"/>
      <c r="D529" s="140"/>
    </row>
    <row r="530" spans="1:4" x14ac:dyDescent="0.25">
      <c r="A530" s="140"/>
      <c r="B530" s="140"/>
      <c r="C530" s="140"/>
      <c r="D530" s="140"/>
    </row>
    <row r="531" spans="1:4" x14ac:dyDescent="0.25">
      <c r="A531" s="140"/>
      <c r="B531" s="140"/>
      <c r="C531" s="140"/>
      <c r="D531" s="140"/>
    </row>
    <row r="532" spans="1:4" x14ac:dyDescent="0.25">
      <c r="A532" s="140"/>
      <c r="B532" s="140"/>
      <c r="C532" s="140"/>
      <c r="D532" s="140"/>
    </row>
    <row r="533" spans="1:4" x14ac:dyDescent="0.25">
      <c r="A533" s="140"/>
      <c r="B533" s="140"/>
      <c r="C533" s="140"/>
      <c r="D533" s="140"/>
    </row>
    <row r="534" spans="1:4" x14ac:dyDescent="0.25">
      <c r="A534" s="140"/>
      <c r="B534" s="140"/>
      <c r="C534" s="140"/>
      <c r="D534" s="140"/>
    </row>
    <row r="535" spans="1:4" x14ac:dyDescent="0.25">
      <c r="A535" s="140"/>
      <c r="B535" s="140"/>
      <c r="C535" s="140"/>
      <c r="D535" s="140"/>
    </row>
    <row r="536" spans="1:4" x14ac:dyDescent="0.25">
      <c r="A536" s="140"/>
      <c r="B536" s="140"/>
      <c r="C536" s="140"/>
      <c r="D536" s="140"/>
    </row>
    <row r="537" spans="1:4" x14ac:dyDescent="0.25">
      <c r="A537" s="140"/>
      <c r="B537" s="140"/>
      <c r="C537" s="140"/>
      <c r="D537" s="140"/>
    </row>
    <row r="538" spans="1:4" x14ac:dyDescent="0.25">
      <c r="A538" s="140"/>
      <c r="B538" s="140"/>
      <c r="C538" s="140"/>
      <c r="D538" s="140"/>
    </row>
    <row r="539" spans="1:4" x14ac:dyDescent="0.25">
      <c r="A539" s="140"/>
      <c r="B539" s="140"/>
      <c r="C539" s="140"/>
      <c r="D539" s="140"/>
    </row>
    <row r="540" spans="1:4" x14ac:dyDescent="0.25">
      <c r="A540" s="140"/>
      <c r="B540" s="140"/>
      <c r="C540" s="140"/>
      <c r="D540" s="140"/>
    </row>
    <row r="541" spans="1:4" x14ac:dyDescent="0.25">
      <c r="A541" s="140"/>
      <c r="B541" s="140"/>
      <c r="C541" s="140"/>
      <c r="D541" s="140"/>
    </row>
    <row r="542" spans="1:4" x14ac:dyDescent="0.25">
      <c r="A542" s="140"/>
      <c r="B542" s="140"/>
      <c r="C542" s="140"/>
      <c r="D542" s="140"/>
    </row>
    <row r="543" spans="1:4" x14ac:dyDescent="0.25">
      <c r="A543" s="140"/>
      <c r="B543" s="140"/>
      <c r="C543" s="140"/>
      <c r="D543" s="140"/>
    </row>
    <row r="544" spans="1:4" x14ac:dyDescent="0.25">
      <c r="A544" s="140"/>
      <c r="B544" s="140"/>
      <c r="C544" s="140"/>
      <c r="D544" s="140"/>
    </row>
    <row r="545" spans="1:4" x14ac:dyDescent="0.25">
      <c r="A545" s="140"/>
      <c r="B545" s="140"/>
      <c r="C545" s="140"/>
      <c r="D545" s="140"/>
    </row>
    <row r="546" spans="1:4" x14ac:dyDescent="0.25">
      <c r="A546" s="140"/>
      <c r="B546" s="140"/>
      <c r="C546" s="140"/>
      <c r="D546" s="140"/>
    </row>
    <row r="547" spans="1:4" x14ac:dyDescent="0.25">
      <c r="A547" s="140"/>
      <c r="B547" s="140"/>
      <c r="C547" s="140"/>
      <c r="D547" s="140"/>
    </row>
    <row r="548" spans="1:4" x14ac:dyDescent="0.25">
      <c r="A548" s="140"/>
      <c r="B548" s="140"/>
      <c r="C548" s="140"/>
      <c r="D548" s="140"/>
    </row>
    <row r="549" spans="1:4" x14ac:dyDescent="0.25">
      <c r="A549" s="140"/>
      <c r="B549" s="140"/>
      <c r="C549" s="140"/>
      <c r="D549" s="140"/>
    </row>
    <row r="550" spans="1:4" x14ac:dyDescent="0.25">
      <c r="A550" s="140"/>
      <c r="B550" s="140"/>
      <c r="C550" s="140"/>
      <c r="D550" s="140"/>
    </row>
    <row r="551" spans="1:4" x14ac:dyDescent="0.25">
      <c r="A551" s="140"/>
      <c r="B551" s="140"/>
      <c r="C551" s="140"/>
      <c r="D551" s="140"/>
    </row>
    <row r="552" spans="1:4" x14ac:dyDescent="0.25">
      <c r="A552" s="140"/>
      <c r="B552" s="140"/>
      <c r="C552" s="140"/>
      <c r="D552" s="140"/>
    </row>
    <row r="553" spans="1:4" x14ac:dyDescent="0.25">
      <c r="A553" s="140"/>
      <c r="B553" s="140"/>
      <c r="C553" s="140"/>
      <c r="D553" s="140"/>
    </row>
    <row r="554" spans="1:4" x14ac:dyDescent="0.25">
      <c r="A554" s="140"/>
      <c r="B554" s="140"/>
      <c r="C554" s="140"/>
      <c r="D554" s="140"/>
    </row>
    <row r="555" spans="1:4" x14ac:dyDescent="0.25">
      <c r="A555" s="140"/>
      <c r="B555" s="140"/>
      <c r="C555" s="140"/>
      <c r="D555" s="140"/>
    </row>
    <row r="556" spans="1:4" x14ac:dyDescent="0.25">
      <c r="A556" s="140"/>
      <c r="B556" s="140"/>
      <c r="C556" s="140"/>
      <c r="D556" s="140"/>
    </row>
    <row r="557" spans="1:4" x14ac:dyDescent="0.25">
      <c r="A557" s="140"/>
      <c r="B557" s="140"/>
      <c r="C557" s="140"/>
      <c r="D557" s="140"/>
    </row>
    <row r="558" spans="1:4" x14ac:dyDescent="0.25">
      <c r="A558" s="140"/>
      <c r="B558" s="140"/>
      <c r="C558" s="140"/>
      <c r="D558" s="140"/>
    </row>
    <row r="559" spans="1:4" x14ac:dyDescent="0.25">
      <c r="A559" s="140"/>
      <c r="B559" s="140"/>
      <c r="C559" s="140"/>
      <c r="D559" s="140"/>
    </row>
    <row r="560" spans="1:4" x14ac:dyDescent="0.25">
      <c r="A560" s="140"/>
      <c r="B560" s="140"/>
      <c r="C560" s="140"/>
      <c r="D560" s="140"/>
    </row>
    <row r="561" spans="1:4" x14ac:dyDescent="0.25">
      <c r="A561" s="140"/>
      <c r="B561" s="140"/>
      <c r="C561" s="140"/>
      <c r="D561" s="140"/>
    </row>
    <row r="562" spans="1:4" x14ac:dyDescent="0.25">
      <c r="A562" s="140"/>
      <c r="B562" s="140"/>
      <c r="C562" s="140"/>
      <c r="D562" s="140"/>
    </row>
    <row r="563" spans="1:4" x14ac:dyDescent="0.25">
      <c r="A563" s="140"/>
      <c r="B563" s="140"/>
      <c r="C563" s="140"/>
      <c r="D563" s="140"/>
    </row>
    <row r="564" spans="1:4" x14ac:dyDescent="0.25">
      <c r="A564" s="140"/>
      <c r="B564" s="140"/>
      <c r="C564" s="140"/>
      <c r="D564" s="140"/>
    </row>
    <row r="565" spans="1:4" x14ac:dyDescent="0.25">
      <c r="A565" s="140"/>
      <c r="B565" s="140"/>
      <c r="C565" s="140"/>
      <c r="D565" s="140"/>
    </row>
    <row r="566" spans="1:4" x14ac:dyDescent="0.25">
      <c r="A566" s="140"/>
      <c r="B566" s="140"/>
      <c r="C566" s="140"/>
      <c r="D566" s="140"/>
    </row>
    <row r="567" spans="1:4" x14ac:dyDescent="0.25">
      <c r="A567" s="140"/>
      <c r="B567" s="140"/>
      <c r="C567" s="140"/>
      <c r="D567" s="140"/>
    </row>
    <row r="568" spans="1:4" x14ac:dyDescent="0.25">
      <c r="A568" s="140"/>
      <c r="B568" s="140"/>
      <c r="C568" s="140"/>
      <c r="D568" s="140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K82"/>
  <sheetViews>
    <sheetView workbookViewId="0">
      <selection activeCell="I14" sqref="I14"/>
    </sheetView>
  </sheetViews>
  <sheetFormatPr defaultRowHeight="30" x14ac:dyDescent="0.5"/>
  <cols>
    <col min="1" max="1" width="32.5546875" style="69" customWidth="1"/>
    <col min="2" max="2" width="12.6640625" style="69" customWidth="1"/>
    <col min="3" max="3" width="8.6640625" style="69" customWidth="1"/>
    <col min="4" max="4" width="12.6640625" style="69" customWidth="1"/>
    <col min="5" max="5" width="15.88671875" style="69" customWidth="1"/>
    <col min="6" max="6" width="19.21875" style="69" customWidth="1"/>
    <col min="7" max="11" width="8.88671875" style="142"/>
    <col min="12" max="16384" width="8.88671875" style="69"/>
  </cols>
  <sheetData>
    <row r="1" spans="1:8" ht="15.75" customHeight="1" x14ac:dyDescent="0.5">
      <c r="A1" s="251" t="s">
        <v>0</v>
      </c>
      <c r="B1" s="251"/>
      <c r="C1" s="251"/>
      <c r="D1" s="251"/>
      <c r="E1" s="251"/>
      <c r="F1" s="251"/>
      <c r="G1" s="141"/>
      <c r="H1" s="141"/>
    </row>
    <row r="2" spans="1:8" ht="15.75" customHeight="1" x14ac:dyDescent="0.5">
      <c r="A2" s="251"/>
      <c r="B2" s="251"/>
      <c r="C2" s="251"/>
      <c r="D2" s="251"/>
      <c r="E2" s="251"/>
      <c r="F2" s="251"/>
      <c r="G2" s="141"/>
      <c r="H2" s="141"/>
    </row>
    <row r="3" spans="1:8" ht="12.75" customHeight="1" x14ac:dyDescent="0.5">
      <c r="A3" s="252" t="s">
        <v>212</v>
      </c>
      <c r="B3" s="252"/>
      <c r="C3" s="252"/>
      <c r="D3" s="252"/>
      <c r="E3" s="252"/>
      <c r="F3" s="252"/>
    </row>
    <row r="4" spans="1:8" ht="12.75" customHeight="1" x14ac:dyDescent="0.5">
      <c r="A4" s="252"/>
      <c r="B4" s="252"/>
      <c r="C4" s="252"/>
      <c r="D4" s="252"/>
      <c r="E4" s="252"/>
      <c r="F4" s="252"/>
    </row>
    <row r="5" spans="1:8" ht="15" customHeight="1" x14ac:dyDescent="0.5">
      <c r="A5" s="316" t="s">
        <v>213</v>
      </c>
      <c r="B5" s="316"/>
      <c r="C5" s="316"/>
      <c r="D5" s="316"/>
      <c r="E5" s="316"/>
      <c r="F5" s="316"/>
    </row>
    <row r="6" spans="1:8" ht="15" customHeight="1" x14ac:dyDescent="0.5">
      <c r="A6" s="267" t="s">
        <v>103</v>
      </c>
      <c r="B6" s="268"/>
      <c r="C6" s="268"/>
      <c r="D6" s="268"/>
      <c r="E6" s="268"/>
      <c r="F6" s="269"/>
    </row>
    <row r="7" spans="1:8" ht="15" customHeight="1" x14ac:dyDescent="0.5">
      <c r="A7" s="270"/>
      <c r="B7" s="271"/>
      <c r="C7" s="271"/>
      <c r="D7" s="271"/>
      <c r="E7" s="271"/>
      <c r="F7" s="272"/>
    </row>
    <row r="8" spans="1:8" ht="15" customHeight="1" x14ac:dyDescent="0.5">
      <c r="A8" s="294"/>
      <c r="B8" s="294"/>
      <c r="C8" s="294"/>
      <c r="D8" s="294"/>
      <c r="E8" s="294"/>
      <c r="F8" s="294"/>
    </row>
    <row r="9" spans="1:8" ht="19.5" customHeight="1" x14ac:dyDescent="0.5">
      <c r="A9" s="191" t="s">
        <v>212</v>
      </c>
      <c r="B9" s="260" t="s">
        <v>214</v>
      </c>
      <c r="C9" s="260" t="s">
        <v>215</v>
      </c>
      <c r="D9" s="261" t="s">
        <v>216</v>
      </c>
      <c r="E9" s="191" t="s">
        <v>217</v>
      </c>
      <c r="F9" s="191" t="s">
        <v>218</v>
      </c>
    </row>
    <row r="10" spans="1:8" ht="19.5" customHeight="1" x14ac:dyDescent="0.5">
      <c r="A10" s="192" t="s">
        <v>219</v>
      </c>
      <c r="B10" s="261"/>
      <c r="C10" s="261"/>
      <c r="D10" s="261"/>
      <c r="E10" s="192" t="s">
        <v>220</v>
      </c>
      <c r="F10" s="192" t="s">
        <v>221</v>
      </c>
    </row>
    <row r="11" spans="1:8" ht="19.5" customHeight="1" x14ac:dyDescent="0.5">
      <c r="A11" s="143" t="s">
        <v>341</v>
      </c>
      <c r="B11" s="144"/>
      <c r="C11" s="145"/>
      <c r="E11" s="145"/>
      <c r="F11" s="144"/>
    </row>
    <row r="12" spans="1:8" ht="19.5" customHeight="1" x14ac:dyDescent="0.5">
      <c r="A12" s="143" t="s">
        <v>344</v>
      </c>
      <c r="B12" s="144"/>
      <c r="C12" s="145"/>
      <c r="D12" s="146"/>
      <c r="E12" s="145"/>
      <c r="F12" s="144"/>
    </row>
    <row r="13" spans="1:8" ht="19.5" customHeight="1" x14ac:dyDescent="0.5">
      <c r="A13" s="143" t="s">
        <v>345</v>
      </c>
      <c r="B13" s="148"/>
      <c r="C13" s="149"/>
      <c r="D13" s="148"/>
      <c r="E13" s="149"/>
      <c r="F13" s="148"/>
    </row>
    <row r="14" spans="1:8" ht="19.5" customHeight="1" x14ac:dyDescent="0.5">
      <c r="A14" s="143" t="s">
        <v>346</v>
      </c>
      <c r="B14" s="144"/>
      <c r="C14" s="145"/>
      <c r="D14" s="144"/>
      <c r="E14" s="145"/>
      <c r="F14" s="144"/>
    </row>
    <row r="15" spans="1:8" ht="19.5" customHeight="1" x14ac:dyDescent="0.5">
      <c r="A15" s="143"/>
      <c r="B15" s="144"/>
      <c r="C15" s="145"/>
      <c r="D15" s="144"/>
      <c r="E15" s="145"/>
      <c r="F15" s="144"/>
    </row>
    <row r="16" spans="1:8" ht="19.5" customHeight="1" x14ac:dyDescent="0.5">
      <c r="A16" s="143"/>
      <c r="B16" s="144"/>
      <c r="C16" s="145"/>
      <c r="D16" s="144"/>
      <c r="E16" s="145"/>
      <c r="F16" s="144"/>
    </row>
    <row r="17" spans="1:6" ht="19.5" customHeight="1" x14ac:dyDescent="0.5">
      <c r="A17" s="147"/>
      <c r="B17" s="148"/>
      <c r="C17" s="149"/>
      <c r="D17" s="148"/>
      <c r="E17" s="149"/>
      <c r="F17" s="148"/>
    </row>
    <row r="18" spans="1:6" ht="19.5" customHeight="1" x14ac:dyDescent="0.5">
      <c r="A18" s="143"/>
      <c r="B18" s="144"/>
      <c r="C18" s="145"/>
      <c r="D18" s="144"/>
      <c r="E18" s="145"/>
      <c r="F18" s="144"/>
    </row>
    <row r="19" spans="1:6" ht="19.5" customHeight="1" x14ac:dyDescent="0.5">
      <c r="A19" s="143"/>
      <c r="B19" s="144"/>
      <c r="C19" s="145"/>
      <c r="D19" s="144"/>
      <c r="E19" s="145"/>
      <c r="F19" s="144"/>
    </row>
    <row r="20" spans="1:6" ht="19.5" customHeight="1" x14ac:dyDescent="0.5">
      <c r="A20" s="147"/>
      <c r="B20" s="148"/>
      <c r="C20" s="149"/>
      <c r="D20" s="148"/>
      <c r="E20" s="149"/>
      <c r="F20" s="148"/>
    </row>
    <row r="21" spans="1:6" ht="19.5" customHeight="1" x14ac:dyDescent="0.5">
      <c r="A21" s="143"/>
      <c r="B21" s="144"/>
      <c r="C21" s="145"/>
      <c r="D21" s="144"/>
      <c r="E21" s="145"/>
      <c r="F21" s="144"/>
    </row>
    <row r="22" spans="1:6" ht="19.5" customHeight="1" x14ac:dyDescent="0.5">
      <c r="A22" s="143"/>
      <c r="B22" s="144"/>
      <c r="C22" s="145"/>
      <c r="D22" s="144"/>
      <c r="E22" s="145"/>
      <c r="F22" s="144"/>
    </row>
    <row r="23" spans="1:6" ht="19.5" customHeight="1" x14ac:dyDescent="0.5">
      <c r="A23" s="143"/>
      <c r="B23" s="144"/>
      <c r="C23" s="145"/>
      <c r="D23" s="144"/>
      <c r="E23" s="145"/>
      <c r="F23" s="144"/>
    </row>
    <row r="24" spans="1:6" ht="19.5" customHeight="1" x14ac:dyDescent="0.5">
      <c r="A24" s="143"/>
      <c r="B24" s="144"/>
      <c r="C24" s="145"/>
      <c r="D24" s="144"/>
      <c r="E24" s="145"/>
      <c r="F24" s="144"/>
    </row>
    <row r="25" spans="1:6" ht="19.5" customHeight="1" x14ac:dyDescent="0.5">
      <c r="A25" s="143"/>
      <c r="B25" s="144"/>
      <c r="C25" s="145"/>
      <c r="D25" s="144"/>
      <c r="E25" s="145"/>
      <c r="F25" s="144"/>
    </row>
    <row r="26" spans="1:6" ht="19.5" customHeight="1" x14ac:dyDescent="0.5">
      <c r="A26" s="143"/>
      <c r="B26" s="144"/>
      <c r="C26" s="145"/>
      <c r="D26" s="144"/>
      <c r="E26" s="145"/>
      <c r="F26" s="144"/>
    </row>
    <row r="27" spans="1:6" ht="19.5" customHeight="1" x14ac:dyDescent="0.5">
      <c r="A27" s="143"/>
      <c r="B27" s="144"/>
      <c r="C27" s="145"/>
      <c r="D27" s="144"/>
      <c r="E27" s="145"/>
      <c r="F27" s="144"/>
    </row>
    <row r="28" spans="1:6" ht="19.5" customHeight="1" x14ac:dyDescent="0.5">
      <c r="A28" s="143"/>
      <c r="B28" s="144"/>
      <c r="C28" s="145"/>
      <c r="D28" s="144"/>
      <c r="E28" s="145"/>
      <c r="F28" s="144"/>
    </row>
    <row r="29" spans="1:6" ht="19.5" customHeight="1" x14ac:dyDescent="0.5">
      <c r="A29" s="147"/>
      <c r="B29" s="148"/>
      <c r="C29" s="149"/>
      <c r="D29" s="148"/>
      <c r="E29" s="149"/>
      <c r="F29" s="148"/>
    </row>
    <row r="30" spans="1:6" ht="19.5" customHeight="1" x14ac:dyDescent="0.5">
      <c r="A30" s="147"/>
      <c r="B30" s="148"/>
      <c r="C30" s="149"/>
      <c r="D30" s="148"/>
      <c r="E30" s="149"/>
      <c r="F30" s="148"/>
    </row>
    <row r="31" spans="1:6" ht="19.5" customHeight="1" x14ac:dyDescent="0.5">
      <c r="A31" s="143"/>
      <c r="B31" s="144"/>
      <c r="C31" s="145"/>
      <c r="D31" s="144"/>
      <c r="E31" s="145"/>
      <c r="F31" s="144"/>
    </row>
    <row r="32" spans="1:6" ht="19.5" customHeight="1" x14ac:dyDescent="0.5">
      <c r="A32" s="143"/>
      <c r="B32" s="144"/>
      <c r="C32" s="145"/>
      <c r="D32" s="144"/>
      <c r="E32" s="145"/>
      <c r="F32" s="144"/>
    </row>
    <row r="33" spans="1:6" ht="19.5" customHeight="1" x14ac:dyDescent="0.5">
      <c r="A33" s="143"/>
      <c r="B33" s="144"/>
      <c r="C33" s="145"/>
      <c r="D33" s="144"/>
      <c r="E33" s="145"/>
      <c r="F33" s="144"/>
    </row>
    <row r="34" spans="1:6" ht="19.5" customHeight="1" x14ac:dyDescent="0.5">
      <c r="A34" s="143"/>
      <c r="B34" s="144"/>
      <c r="C34" s="145"/>
      <c r="D34" s="144"/>
      <c r="E34" s="145"/>
      <c r="F34" s="144"/>
    </row>
    <row r="35" spans="1:6" ht="19.5" customHeight="1" x14ac:dyDescent="0.5">
      <c r="A35" s="135"/>
      <c r="B35" s="150"/>
      <c r="C35" s="151"/>
      <c r="D35" s="150"/>
      <c r="E35" s="151"/>
      <c r="F35" s="109"/>
    </row>
    <row r="36" spans="1:6" ht="24.9" customHeight="1" x14ac:dyDescent="0.5">
      <c r="A36" s="118" t="s">
        <v>6</v>
      </c>
      <c r="B36" s="120"/>
      <c r="C36" s="152"/>
      <c r="D36" s="120"/>
      <c r="E36" s="119"/>
      <c r="F36" s="120"/>
    </row>
    <row r="37" spans="1:6" ht="15.9" customHeight="1" x14ac:dyDescent="0.5">
      <c r="A37" s="121"/>
      <c r="B37" s="122"/>
      <c r="C37" s="122"/>
      <c r="D37" s="122"/>
      <c r="E37" s="122"/>
      <c r="F37" s="122"/>
    </row>
    <row r="38" spans="1:6" ht="15.9" customHeight="1" x14ac:dyDescent="0.5">
      <c r="A38" s="123"/>
      <c r="B38" s="123"/>
      <c r="C38" s="123"/>
      <c r="D38" s="123"/>
      <c r="E38" s="123"/>
      <c r="F38" s="123"/>
    </row>
    <row r="39" spans="1:6" ht="15.9" customHeight="1" x14ac:dyDescent="0.5">
      <c r="A39" s="121"/>
      <c r="B39" s="122"/>
      <c r="C39" s="122"/>
      <c r="D39" s="122"/>
      <c r="E39" s="122"/>
      <c r="F39" s="122"/>
    </row>
    <row r="40" spans="1:6" ht="15.9" customHeight="1" x14ac:dyDescent="0.5">
      <c r="A40" s="121"/>
      <c r="B40" s="122"/>
      <c r="C40" s="122"/>
      <c r="D40" s="122"/>
      <c r="E40" s="122"/>
      <c r="F40" s="122"/>
    </row>
    <row r="41" spans="1:6" ht="15.9" customHeight="1" x14ac:dyDescent="0.5">
      <c r="A41" s="124"/>
      <c r="B41" s="124"/>
      <c r="C41" s="124"/>
      <c r="D41" s="124"/>
      <c r="E41" s="122"/>
      <c r="F41" s="122"/>
    </row>
    <row r="42" spans="1:6" ht="15.9" customHeight="1" x14ac:dyDescent="0.5">
      <c r="A42" s="124"/>
      <c r="B42" s="124"/>
      <c r="C42" s="124"/>
      <c r="D42" s="124"/>
      <c r="E42" s="122"/>
      <c r="F42" s="122"/>
    </row>
    <row r="43" spans="1:6" ht="15.9" customHeight="1" x14ac:dyDescent="0.5">
      <c r="A43" s="124"/>
      <c r="B43" s="124"/>
      <c r="C43" s="124"/>
      <c r="D43" s="124"/>
      <c r="E43" s="122"/>
      <c r="F43" s="122"/>
    </row>
    <row r="44" spans="1:6" ht="15.9" customHeight="1" x14ac:dyDescent="0.5">
      <c r="A44" s="153"/>
      <c r="B44" s="122"/>
      <c r="C44" s="122"/>
      <c r="D44" s="122"/>
      <c r="E44" s="122"/>
      <c r="F44" s="122"/>
    </row>
    <row r="45" spans="1:6" ht="15.9" customHeight="1" x14ac:dyDescent="0.5">
      <c r="A45" s="100"/>
      <c r="B45" s="99"/>
      <c r="C45" s="99"/>
      <c r="D45" s="99"/>
      <c r="E45" s="99"/>
      <c r="F45" s="99"/>
    </row>
    <row r="46" spans="1:6" ht="15.9" customHeight="1" x14ac:dyDescent="0.5">
      <c r="A46" s="100"/>
      <c r="B46" s="99"/>
      <c r="C46" s="99"/>
      <c r="D46" s="99"/>
      <c r="E46" s="99"/>
      <c r="F46" s="99"/>
    </row>
    <row r="47" spans="1:6" ht="15.9" customHeight="1" x14ac:dyDescent="0.5">
      <c r="A47" s="100"/>
      <c r="B47" s="99"/>
      <c r="C47" s="99"/>
      <c r="D47" s="99"/>
      <c r="E47" s="99"/>
      <c r="F47" s="99"/>
    </row>
    <row r="48" spans="1:6" ht="18" customHeight="1" x14ac:dyDescent="0.5">
      <c r="A48" s="101"/>
      <c r="B48" s="101"/>
      <c r="C48" s="101"/>
      <c r="D48" s="101"/>
      <c r="E48" s="101"/>
      <c r="F48" s="101"/>
    </row>
    <row r="49" spans="1:6" ht="18" customHeight="1" x14ac:dyDescent="0.5">
      <c r="A49" s="101"/>
      <c r="B49" s="101"/>
      <c r="C49" s="101"/>
      <c r="D49" s="101"/>
      <c r="E49" s="101"/>
      <c r="F49" s="101"/>
    </row>
    <row r="50" spans="1:6" ht="18" customHeight="1" x14ac:dyDescent="0.5">
      <c r="A50" s="101"/>
      <c r="B50" s="101"/>
      <c r="C50" s="101"/>
      <c r="D50" s="101"/>
      <c r="E50" s="101"/>
      <c r="F50" s="101"/>
    </row>
    <row r="51" spans="1:6" ht="18" customHeight="1" x14ac:dyDescent="0.5">
      <c r="A51" s="101"/>
      <c r="B51" s="101"/>
      <c r="C51" s="101"/>
      <c r="D51" s="101"/>
      <c r="E51" s="101"/>
      <c r="F51" s="101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54"/>
  <sheetViews>
    <sheetView zoomScaleNormal="100" workbookViewId="0">
      <selection activeCell="A5" sqref="A5:C5"/>
    </sheetView>
  </sheetViews>
  <sheetFormatPr defaultRowHeight="30" x14ac:dyDescent="0.5"/>
  <cols>
    <col min="1" max="1" width="30.6640625" style="69" customWidth="1"/>
    <col min="2" max="2" width="26.5546875" style="69" customWidth="1"/>
    <col min="3" max="3" width="16.88671875" style="69" customWidth="1"/>
    <col min="4" max="16" width="8.88671875" style="142"/>
    <col min="17" max="16384" width="8.88671875" style="69"/>
  </cols>
  <sheetData>
    <row r="1" spans="1:6" ht="15.75" customHeight="1" x14ac:dyDescent="0.5">
      <c r="A1" s="251" t="s">
        <v>0</v>
      </c>
      <c r="B1" s="251"/>
      <c r="C1" s="251"/>
      <c r="D1" s="141"/>
      <c r="E1" s="141"/>
      <c r="F1" s="141"/>
    </row>
    <row r="2" spans="1:6" ht="15.75" customHeight="1" x14ac:dyDescent="0.5">
      <c r="A2" s="251"/>
      <c r="B2" s="251"/>
      <c r="C2" s="251"/>
      <c r="D2" s="141"/>
      <c r="E2" s="141"/>
      <c r="F2" s="141"/>
    </row>
    <row r="3" spans="1:6" ht="12.75" customHeight="1" x14ac:dyDescent="0.5">
      <c r="A3" s="252" t="s">
        <v>330</v>
      </c>
      <c r="B3" s="252"/>
      <c r="C3" s="252"/>
    </row>
    <row r="4" spans="1:6" ht="12.75" customHeight="1" x14ac:dyDescent="0.5">
      <c r="A4" s="252"/>
      <c r="B4" s="252"/>
      <c r="C4" s="252"/>
    </row>
    <row r="5" spans="1:6" ht="15" customHeight="1" x14ac:dyDescent="0.5">
      <c r="A5" s="316" t="s">
        <v>319</v>
      </c>
      <c r="B5" s="316"/>
      <c r="C5" s="316"/>
    </row>
    <row r="6" spans="1:6" ht="15" customHeight="1" x14ac:dyDescent="0.5">
      <c r="A6" s="267" t="s">
        <v>103</v>
      </c>
      <c r="B6" s="268"/>
      <c r="C6" s="268"/>
    </row>
    <row r="7" spans="1:6" ht="15" customHeight="1" x14ac:dyDescent="0.5">
      <c r="A7" s="270"/>
      <c r="B7" s="271"/>
      <c r="C7" s="271"/>
    </row>
    <row r="8" spans="1:6" ht="15" customHeight="1" x14ac:dyDescent="0.5">
      <c r="A8" s="294"/>
      <c r="B8" s="294"/>
      <c r="C8" s="294"/>
    </row>
    <row r="9" spans="1:6" ht="19.5" customHeight="1" x14ac:dyDescent="0.5">
      <c r="A9" s="261" t="s">
        <v>320</v>
      </c>
      <c r="B9" s="261" t="s">
        <v>222</v>
      </c>
      <c r="C9" s="261" t="s">
        <v>321</v>
      </c>
    </row>
    <row r="10" spans="1:6" ht="19.5" customHeight="1" x14ac:dyDescent="0.5">
      <c r="A10" s="261"/>
      <c r="B10" s="261"/>
      <c r="C10" s="261"/>
    </row>
    <row r="11" spans="1:6" s="142" customFormat="1" ht="19.5" customHeight="1" x14ac:dyDescent="0.5">
      <c r="A11" s="82" t="s">
        <v>329</v>
      </c>
      <c r="B11" s="145" t="s">
        <v>331</v>
      </c>
      <c r="C11" s="145">
        <v>60</v>
      </c>
    </row>
    <row r="12" spans="1:6" s="142" customFormat="1" ht="19.5" customHeight="1" x14ac:dyDescent="0.5">
      <c r="A12" s="82"/>
      <c r="B12" s="145" t="s">
        <v>334</v>
      </c>
      <c r="C12" s="145">
        <v>4</v>
      </c>
    </row>
    <row r="13" spans="1:6" s="142" customFormat="1" ht="19.5" customHeight="1" x14ac:dyDescent="0.5">
      <c r="A13" s="82"/>
      <c r="B13" s="145" t="s">
        <v>332</v>
      </c>
      <c r="C13" s="145">
        <v>12</v>
      </c>
    </row>
    <row r="14" spans="1:6" s="142" customFormat="1" ht="19.5" customHeight="1" x14ac:dyDescent="0.5">
      <c r="A14" s="82"/>
      <c r="B14" s="145" t="s">
        <v>333</v>
      </c>
      <c r="C14" s="145">
        <v>75</v>
      </c>
    </row>
    <row r="15" spans="1:6" s="142" customFormat="1" ht="19.5" customHeight="1" x14ac:dyDescent="0.5">
      <c r="A15" s="82"/>
      <c r="B15" s="145" t="s">
        <v>322</v>
      </c>
      <c r="C15" s="145">
        <v>6</v>
      </c>
    </row>
    <row r="16" spans="1:6" s="142" customFormat="1" ht="19.5" customHeight="1" x14ac:dyDescent="0.5">
      <c r="A16" s="82"/>
      <c r="B16" s="145" t="s">
        <v>323</v>
      </c>
      <c r="C16" s="145">
        <v>45</v>
      </c>
    </row>
    <row r="17" spans="1:3" s="142" customFormat="1" ht="19.5" customHeight="1" x14ac:dyDescent="0.5">
      <c r="A17" s="187"/>
      <c r="B17" s="145" t="s">
        <v>324</v>
      </c>
      <c r="C17" s="149">
        <v>15</v>
      </c>
    </row>
    <row r="18" spans="1:3" s="142" customFormat="1" ht="19.5" customHeight="1" x14ac:dyDescent="0.5">
      <c r="A18" s="187"/>
      <c r="B18" s="145" t="s">
        <v>335</v>
      </c>
      <c r="C18" s="149">
        <v>25</v>
      </c>
    </row>
    <row r="19" spans="1:3" s="142" customFormat="1" ht="19.5" customHeight="1" x14ac:dyDescent="0.5">
      <c r="A19" s="82"/>
      <c r="B19" s="145" t="s">
        <v>325</v>
      </c>
      <c r="C19" s="145">
        <v>9</v>
      </c>
    </row>
    <row r="20" spans="1:3" s="142" customFormat="1" ht="19.5" customHeight="1" x14ac:dyDescent="0.5">
      <c r="A20" s="82"/>
      <c r="B20" s="145" t="s">
        <v>336</v>
      </c>
      <c r="C20" s="145">
        <v>4</v>
      </c>
    </row>
    <row r="21" spans="1:3" s="142" customFormat="1" ht="19.5" customHeight="1" x14ac:dyDescent="0.5">
      <c r="A21" s="82"/>
      <c r="B21" s="145" t="s">
        <v>326</v>
      </c>
      <c r="C21" s="145">
        <v>4</v>
      </c>
    </row>
    <row r="22" spans="1:3" s="142" customFormat="1" ht="19.5" customHeight="1" x14ac:dyDescent="0.5">
      <c r="A22" s="187"/>
      <c r="B22" s="145"/>
      <c r="C22" s="149"/>
    </row>
    <row r="23" spans="1:3" s="142" customFormat="1" ht="19.5" customHeight="1" x14ac:dyDescent="0.5">
      <c r="A23" s="82"/>
      <c r="B23" s="145"/>
      <c r="C23" s="145"/>
    </row>
    <row r="24" spans="1:3" s="142" customFormat="1" ht="19.5" customHeight="1" x14ac:dyDescent="0.5">
      <c r="A24" s="82"/>
      <c r="B24" s="145"/>
      <c r="C24" s="145"/>
    </row>
    <row r="25" spans="1:3" s="142" customFormat="1" ht="15" customHeight="1" x14ac:dyDescent="0.5">
      <c r="A25" s="188"/>
      <c r="B25" s="119" t="s">
        <v>327</v>
      </c>
      <c r="C25" s="119">
        <f>SUM(C11:C23)</f>
        <v>259</v>
      </c>
    </row>
    <row r="26" spans="1:3" s="142" customFormat="1" ht="15" customHeight="1" x14ac:dyDescent="0.5">
      <c r="A26" s="188"/>
      <c r="B26" s="119" t="s">
        <v>328</v>
      </c>
      <c r="C26" s="189"/>
    </row>
    <row r="27" spans="1:3" s="142" customFormat="1" ht="15.9" customHeight="1" x14ac:dyDescent="0.5">
      <c r="A27" s="121"/>
      <c r="B27" s="122"/>
      <c r="C27" s="122"/>
    </row>
    <row r="28" spans="1:3" s="142" customFormat="1" ht="15.9" customHeight="1" x14ac:dyDescent="0.5">
      <c r="A28" s="190"/>
      <c r="B28" s="123"/>
      <c r="C28" s="123"/>
    </row>
    <row r="29" spans="1:3" s="142" customFormat="1" ht="15.9" customHeight="1" x14ac:dyDescent="0.5">
      <c r="A29" s="121"/>
      <c r="B29" s="122"/>
      <c r="C29" s="122"/>
    </row>
    <row r="30" spans="1:3" s="142" customFormat="1" ht="15.9" customHeight="1" x14ac:dyDescent="0.5">
      <c r="A30" s="121"/>
      <c r="B30" s="122"/>
      <c r="C30" s="122"/>
    </row>
    <row r="31" spans="1:3" s="142" customFormat="1" ht="15.9" customHeight="1" x14ac:dyDescent="0.5">
      <c r="A31" s="124"/>
      <c r="B31" s="124"/>
      <c r="C31" s="69"/>
    </row>
    <row r="32" spans="1:3" s="142" customFormat="1" ht="15.9" customHeight="1" x14ac:dyDescent="0.5">
      <c r="A32" s="124"/>
      <c r="B32" s="124"/>
      <c r="C32" s="69"/>
    </row>
    <row r="33" spans="1:3" s="142" customFormat="1" ht="15.9" customHeight="1" x14ac:dyDescent="0.5">
      <c r="A33" s="124"/>
      <c r="B33" s="124"/>
      <c r="C33" s="69"/>
    </row>
    <row r="34" spans="1:3" s="142" customFormat="1" ht="15.9" customHeight="1" x14ac:dyDescent="0.5">
      <c r="A34" s="153"/>
      <c r="B34" s="122"/>
      <c r="C34" s="69"/>
    </row>
    <row r="35" spans="1:3" s="142" customFormat="1" ht="15.9" customHeight="1" x14ac:dyDescent="0.5">
      <c r="A35" s="100"/>
      <c r="B35" s="99"/>
      <c r="C35" s="69"/>
    </row>
    <row r="36" spans="1:3" s="142" customFormat="1" ht="15.9" customHeight="1" x14ac:dyDescent="0.5">
      <c r="A36" s="100"/>
      <c r="B36" s="99"/>
      <c r="C36" s="69"/>
    </row>
    <row r="37" spans="1:3" s="142" customFormat="1" ht="15.9" customHeight="1" x14ac:dyDescent="0.5">
      <c r="A37" s="100"/>
      <c r="B37" s="99"/>
      <c r="C37" s="69"/>
    </row>
    <row r="38" spans="1:3" s="142" customFormat="1" ht="18" customHeight="1" x14ac:dyDescent="0.5">
      <c r="A38" s="101"/>
      <c r="B38" s="101"/>
      <c r="C38" s="69"/>
    </row>
    <row r="39" spans="1:3" s="142" customFormat="1" ht="18" customHeight="1" x14ac:dyDescent="0.5">
      <c r="A39" s="101"/>
      <c r="B39" s="101"/>
      <c r="C39" s="69"/>
    </row>
    <row r="40" spans="1:3" s="142" customFormat="1" ht="18" customHeight="1" x14ac:dyDescent="0.5">
      <c r="A40" s="101"/>
      <c r="B40" s="101"/>
      <c r="C40" s="101"/>
    </row>
    <row r="41" spans="1:3" s="142" customFormat="1" ht="18" customHeight="1" x14ac:dyDescent="0.5">
      <c r="A41" s="101"/>
      <c r="B41" s="101"/>
      <c r="C41" s="101"/>
    </row>
    <row r="42" spans="1:3" s="142" customFormat="1" ht="12.75" customHeight="1" x14ac:dyDescent="0.5">
      <c r="A42" s="69"/>
      <c r="B42" s="69"/>
      <c r="C42" s="69"/>
    </row>
    <row r="43" spans="1:3" s="142" customFormat="1" ht="12.75" customHeight="1" x14ac:dyDescent="0.5">
      <c r="A43" s="69"/>
      <c r="B43" s="69"/>
      <c r="C43" s="69"/>
    </row>
    <row r="44" spans="1:3" s="142" customFormat="1" ht="12.75" customHeight="1" x14ac:dyDescent="0.5">
      <c r="A44" s="69"/>
      <c r="B44" s="69"/>
      <c r="C44" s="69"/>
    </row>
    <row r="45" spans="1:3" s="142" customFormat="1" ht="12.75" customHeight="1" x14ac:dyDescent="0.5">
      <c r="A45" s="69"/>
      <c r="B45" s="69"/>
      <c r="C45" s="69"/>
    </row>
    <row r="46" spans="1:3" ht="12.75" customHeight="1" x14ac:dyDescent="0.5"/>
    <row r="47" spans="1:3" ht="12.75" customHeight="1" x14ac:dyDescent="0.5"/>
    <row r="48" spans="1:3" ht="12.75" customHeight="1" x14ac:dyDescent="0.5"/>
    <row r="49" ht="12.75" customHeight="1" x14ac:dyDescent="0.5"/>
    <row r="50" ht="12.75" customHeight="1" x14ac:dyDescent="0.5"/>
    <row r="51" ht="12.75" customHeight="1" x14ac:dyDescent="0.5"/>
    <row r="52" ht="12.75" customHeight="1" x14ac:dyDescent="0.5"/>
    <row r="53" ht="12.75" customHeight="1" x14ac:dyDescent="0.5"/>
    <row r="54" ht="12.75" customHeight="1" x14ac:dyDescent="0.5"/>
    <row r="55" ht="12.75" customHeight="1" x14ac:dyDescent="0.5"/>
    <row r="56" ht="12.75" customHeight="1" x14ac:dyDescent="0.5"/>
    <row r="57" ht="12.75" customHeight="1" x14ac:dyDescent="0.5"/>
    <row r="58" ht="12.75" customHeight="1" x14ac:dyDescent="0.5"/>
    <row r="59" ht="12.75" customHeight="1" x14ac:dyDescent="0.5"/>
    <row r="60" ht="12.75" customHeight="1" x14ac:dyDescent="0.5"/>
    <row r="61" ht="12.75" customHeight="1" x14ac:dyDescent="0.5"/>
    <row r="62" ht="12.75" customHeight="1" x14ac:dyDescent="0.5"/>
    <row r="63" ht="12.75" customHeight="1" x14ac:dyDescent="0.5"/>
    <row r="6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69" customWidth="1"/>
    <col min="2" max="4" width="20.6640625" style="69" customWidth="1"/>
    <col min="5" max="18" width="8.88671875" style="142"/>
    <col min="19" max="16384" width="8.88671875" style="69"/>
  </cols>
  <sheetData>
    <row r="1" spans="1:7" ht="15.75" customHeight="1" x14ac:dyDescent="0.5">
      <c r="A1" s="251" t="s">
        <v>0</v>
      </c>
      <c r="B1" s="251"/>
      <c r="C1" s="251"/>
      <c r="D1" s="251"/>
      <c r="E1" s="141"/>
      <c r="F1" s="141"/>
      <c r="G1" s="141"/>
    </row>
    <row r="2" spans="1:7" ht="15.75" customHeight="1" x14ac:dyDescent="0.5">
      <c r="A2" s="251"/>
      <c r="B2" s="251"/>
      <c r="C2" s="251"/>
      <c r="D2" s="251"/>
      <c r="E2" s="141"/>
      <c r="F2" s="141"/>
      <c r="G2" s="141"/>
    </row>
    <row r="3" spans="1:7" ht="12.75" customHeight="1" x14ac:dyDescent="0.5">
      <c r="A3" s="252" t="s">
        <v>224</v>
      </c>
      <c r="B3" s="252"/>
      <c r="C3" s="252"/>
      <c r="D3" s="252"/>
    </row>
    <row r="4" spans="1:7" ht="12.75" customHeight="1" x14ac:dyDescent="0.5">
      <c r="A4" s="252"/>
      <c r="B4" s="252"/>
      <c r="C4" s="252"/>
      <c r="D4" s="252"/>
    </row>
    <row r="5" spans="1:7" ht="15" customHeight="1" x14ac:dyDescent="0.5">
      <c r="A5" s="316" t="s">
        <v>225</v>
      </c>
      <c r="B5" s="316"/>
      <c r="C5" s="316"/>
      <c r="D5" s="316"/>
    </row>
    <row r="6" spans="1:7" ht="15" customHeight="1" x14ac:dyDescent="0.5">
      <c r="A6" s="267" t="s">
        <v>103</v>
      </c>
      <c r="B6" s="268"/>
      <c r="C6" s="268"/>
      <c r="D6" s="269"/>
    </row>
    <row r="7" spans="1:7" ht="15" customHeight="1" x14ac:dyDescent="0.5">
      <c r="A7" s="270"/>
      <c r="B7" s="271"/>
      <c r="C7" s="271"/>
      <c r="D7" s="272"/>
    </row>
    <row r="8" spans="1:7" ht="15" customHeight="1" x14ac:dyDescent="0.5">
      <c r="A8" s="294"/>
      <c r="B8" s="294"/>
      <c r="C8" s="294"/>
      <c r="D8" s="294"/>
    </row>
    <row r="9" spans="1:7" ht="19.5" customHeight="1" x14ac:dyDescent="0.5">
      <c r="A9" s="278" t="s">
        <v>222</v>
      </c>
      <c r="B9" s="260" t="s">
        <v>223</v>
      </c>
      <c r="C9" s="260" t="s">
        <v>214</v>
      </c>
      <c r="D9" s="260" t="s">
        <v>203</v>
      </c>
    </row>
    <row r="10" spans="1:7" ht="19.5" customHeight="1" x14ac:dyDescent="0.5">
      <c r="A10" s="260"/>
      <c r="B10" s="261"/>
      <c r="C10" s="261"/>
      <c r="D10" s="261"/>
    </row>
    <row r="11" spans="1:7" ht="19.5" customHeight="1" x14ac:dyDescent="0.5">
      <c r="A11" s="143" t="s">
        <v>342</v>
      </c>
      <c r="B11" s="145"/>
      <c r="C11" s="144"/>
      <c r="D11" s="144"/>
    </row>
    <row r="12" spans="1:7" ht="19.5" customHeight="1" x14ac:dyDescent="0.5">
      <c r="A12" s="143"/>
      <c r="B12" s="145"/>
      <c r="C12" s="144"/>
      <c r="D12" s="146"/>
    </row>
    <row r="13" spans="1:7" ht="19.5" customHeight="1" x14ac:dyDescent="0.5">
      <c r="A13" s="147"/>
      <c r="B13" s="149"/>
      <c r="C13" s="148"/>
      <c r="D13" s="148"/>
    </row>
    <row r="14" spans="1:7" ht="19.5" customHeight="1" x14ac:dyDescent="0.5">
      <c r="A14" s="143"/>
      <c r="B14" s="145"/>
      <c r="C14" s="144"/>
      <c r="D14" s="144"/>
    </row>
    <row r="15" spans="1:7" ht="19.5" customHeight="1" x14ac:dyDescent="0.5">
      <c r="A15" s="143"/>
      <c r="B15" s="145"/>
      <c r="C15" s="144"/>
      <c r="D15" s="144"/>
    </row>
    <row r="16" spans="1:7" ht="19.5" customHeight="1" x14ac:dyDescent="0.5">
      <c r="A16" s="143"/>
      <c r="B16" s="145"/>
      <c r="C16" s="144"/>
      <c r="D16" s="144"/>
    </row>
    <row r="17" spans="1:4" ht="19.5" customHeight="1" x14ac:dyDescent="0.5">
      <c r="A17" s="147"/>
      <c r="B17" s="149"/>
      <c r="C17" s="148"/>
      <c r="D17" s="148"/>
    </row>
    <row r="18" spans="1:4" ht="19.5" customHeight="1" x14ac:dyDescent="0.5">
      <c r="A18" s="143"/>
      <c r="B18" s="145"/>
      <c r="C18" s="144"/>
      <c r="D18" s="144"/>
    </row>
    <row r="19" spans="1:4" ht="19.5" customHeight="1" x14ac:dyDescent="0.5">
      <c r="A19" s="143"/>
      <c r="B19" s="145"/>
      <c r="C19" s="144"/>
      <c r="D19" s="144"/>
    </row>
    <row r="20" spans="1:4" ht="19.5" customHeight="1" x14ac:dyDescent="0.5">
      <c r="A20" s="147"/>
      <c r="B20" s="149"/>
      <c r="C20" s="148"/>
      <c r="D20" s="148"/>
    </row>
    <row r="21" spans="1:4" ht="19.5" customHeight="1" x14ac:dyDescent="0.5">
      <c r="A21" s="143"/>
      <c r="B21" s="145"/>
      <c r="C21" s="144"/>
      <c r="D21" s="144"/>
    </row>
    <row r="22" spans="1:4" ht="19.5" customHeight="1" x14ac:dyDescent="0.5">
      <c r="A22" s="143"/>
      <c r="B22" s="145"/>
      <c r="C22" s="144"/>
      <c r="D22" s="144"/>
    </row>
    <row r="23" spans="1:4" ht="19.5" customHeight="1" x14ac:dyDescent="0.5">
      <c r="A23" s="143"/>
      <c r="B23" s="145"/>
      <c r="C23" s="144"/>
      <c r="D23" s="144"/>
    </row>
    <row r="24" spans="1:4" ht="19.5" customHeight="1" x14ac:dyDescent="0.5">
      <c r="A24" s="143"/>
      <c r="B24" s="145"/>
      <c r="C24" s="144"/>
      <c r="D24" s="144"/>
    </row>
    <row r="25" spans="1:4" ht="19.5" customHeight="1" x14ac:dyDescent="0.5">
      <c r="A25" s="143"/>
      <c r="B25" s="145"/>
      <c r="C25" s="144"/>
      <c r="D25" s="144"/>
    </row>
    <row r="26" spans="1:4" ht="19.5" customHeight="1" x14ac:dyDescent="0.5">
      <c r="A26" s="143"/>
      <c r="B26" s="145"/>
      <c r="C26" s="144"/>
      <c r="D26" s="144"/>
    </row>
    <row r="27" spans="1:4" ht="19.5" customHeight="1" x14ac:dyDescent="0.5">
      <c r="A27" s="143"/>
      <c r="B27" s="145"/>
      <c r="C27" s="144"/>
      <c r="D27" s="144"/>
    </row>
    <row r="28" spans="1:4" ht="19.5" customHeight="1" x14ac:dyDescent="0.5">
      <c r="A28" s="143"/>
      <c r="B28" s="145"/>
      <c r="C28" s="144"/>
      <c r="D28" s="144"/>
    </row>
    <row r="29" spans="1:4" ht="19.5" customHeight="1" x14ac:dyDescent="0.5">
      <c r="A29" s="147"/>
      <c r="B29" s="149"/>
      <c r="C29" s="148"/>
      <c r="D29" s="148"/>
    </row>
    <row r="30" spans="1:4" ht="19.5" customHeight="1" x14ac:dyDescent="0.5">
      <c r="A30" s="147"/>
      <c r="B30" s="149"/>
      <c r="C30" s="148"/>
      <c r="D30" s="148"/>
    </row>
    <row r="31" spans="1:4" ht="19.5" customHeight="1" x14ac:dyDescent="0.5">
      <c r="A31" s="143"/>
      <c r="B31" s="145"/>
      <c r="C31" s="144"/>
      <c r="D31" s="144"/>
    </row>
    <row r="32" spans="1:4" ht="19.5" customHeight="1" x14ac:dyDescent="0.5">
      <c r="A32" s="143"/>
      <c r="B32" s="145"/>
      <c r="C32" s="144"/>
      <c r="D32" s="144"/>
    </row>
    <row r="33" spans="1:4" ht="19.5" customHeight="1" x14ac:dyDescent="0.5">
      <c r="A33" s="143"/>
      <c r="B33" s="145"/>
      <c r="C33" s="144"/>
      <c r="D33" s="144"/>
    </row>
    <row r="34" spans="1:4" ht="19.5" customHeight="1" x14ac:dyDescent="0.5">
      <c r="A34" s="143"/>
      <c r="B34" s="145"/>
      <c r="C34" s="144"/>
      <c r="D34" s="144"/>
    </row>
    <row r="35" spans="1:4" ht="19.5" customHeight="1" x14ac:dyDescent="0.5">
      <c r="A35" s="135"/>
      <c r="B35" s="136"/>
      <c r="C35" s="109"/>
      <c r="D35" s="109"/>
    </row>
    <row r="36" spans="1:4" ht="24.9" customHeight="1" x14ac:dyDescent="0.5">
      <c r="A36" s="118" t="s">
        <v>6</v>
      </c>
      <c r="B36" s="119"/>
      <c r="C36" s="120"/>
      <c r="D36" s="120"/>
    </row>
    <row r="37" spans="1:4" ht="15.9" customHeight="1" x14ac:dyDescent="0.5">
      <c r="A37" s="121"/>
      <c r="B37" s="122"/>
      <c r="C37" s="122"/>
      <c r="D37" s="122"/>
    </row>
    <row r="38" spans="1:4" ht="15.9" customHeight="1" x14ac:dyDescent="0.5">
      <c r="A38" s="123"/>
      <c r="B38" s="123"/>
      <c r="C38" s="123"/>
      <c r="D38" s="123"/>
    </row>
    <row r="39" spans="1:4" ht="15.9" customHeight="1" x14ac:dyDescent="0.5">
      <c r="A39" s="121"/>
      <c r="B39" s="122"/>
      <c r="C39" s="122"/>
      <c r="D39" s="122"/>
    </row>
    <row r="40" spans="1:4" ht="15.9" customHeight="1" x14ac:dyDescent="0.5">
      <c r="A40" s="121"/>
      <c r="B40" s="122"/>
      <c r="C40" s="122"/>
      <c r="D40" s="122"/>
    </row>
    <row r="41" spans="1:4" ht="15.9" customHeight="1" x14ac:dyDescent="0.5">
      <c r="A41" s="124"/>
      <c r="B41" s="124"/>
      <c r="C41" s="124"/>
      <c r="D41" s="124"/>
    </row>
    <row r="42" spans="1:4" ht="15.9" customHeight="1" x14ac:dyDescent="0.5">
      <c r="A42" s="124"/>
      <c r="B42" s="124"/>
      <c r="C42" s="124"/>
      <c r="D42" s="124"/>
    </row>
    <row r="43" spans="1:4" ht="15.9" customHeight="1" x14ac:dyDescent="0.5">
      <c r="A43" s="124"/>
      <c r="B43" s="124"/>
      <c r="C43" s="124"/>
      <c r="D43" s="124"/>
    </row>
    <row r="44" spans="1:4" ht="15.9" customHeight="1" x14ac:dyDescent="0.5">
      <c r="A44" s="153"/>
      <c r="B44" s="122"/>
      <c r="C44" s="122"/>
      <c r="D44" s="122"/>
    </row>
    <row r="45" spans="1:4" ht="15.9" customHeight="1" x14ac:dyDescent="0.5">
      <c r="A45" s="100"/>
      <c r="B45" s="99"/>
      <c r="C45" s="99"/>
      <c r="D45" s="99"/>
    </row>
    <row r="46" spans="1:4" ht="15.9" customHeight="1" x14ac:dyDescent="0.5">
      <c r="A46" s="100"/>
      <c r="B46" s="99"/>
      <c r="C46" s="99"/>
      <c r="D46" s="99"/>
    </row>
    <row r="47" spans="1:4" ht="15.9" customHeight="1" x14ac:dyDescent="0.5">
      <c r="A47" s="100"/>
      <c r="B47" s="99"/>
      <c r="C47" s="99"/>
      <c r="D47" s="99"/>
    </row>
    <row r="48" spans="1:4" ht="18" customHeight="1" x14ac:dyDescent="0.5">
      <c r="A48" s="101"/>
      <c r="B48" s="101"/>
      <c r="C48" s="101"/>
      <c r="D48" s="101"/>
    </row>
    <row r="49" spans="1:4" ht="18" customHeight="1" x14ac:dyDescent="0.5">
      <c r="A49" s="101"/>
      <c r="B49" s="101"/>
      <c r="C49" s="101"/>
      <c r="D49" s="101"/>
    </row>
    <row r="50" spans="1:4" ht="18" customHeight="1" x14ac:dyDescent="0.5">
      <c r="A50" s="101"/>
      <c r="B50" s="101"/>
      <c r="C50" s="101"/>
      <c r="D50" s="101"/>
    </row>
    <row r="51" spans="1:4" ht="18" customHeight="1" x14ac:dyDescent="0.5">
      <c r="A51" s="101"/>
      <c r="B51" s="101"/>
      <c r="C51" s="101"/>
      <c r="D51" s="101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69" customWidth="1"/>
    <col min="2" max="4" width="21" style="69" customWidth="1"/>
    <col min="5" max="5" width="16.6640625" style="69" customWidth="1"/>
    <col min="6" max="6" width="20.6640625" style="69" customWidth="1"/>
    <col min="7" max="16384" width="8.88671875" style="69"/>
  </cols>
  <sheetData>
    <row r="1" spans="1:12" ht="15.75" customHeight="1" x14ac:dyDescent="0.5">
      <c r="A1" s="251" t="s">
        <v>0</v>
      </c>
      <c r="B1" s="251"/>
      <c r="C1" s="251"/>
      <c r="D1" s="251"/>
      <c r="E1" s="68"/>
      <c r="F1" s="68"/>
      <c r="G1" s="141"/>
      <c r="H1" s="141"/>
      <c r="I1" s="142"/>
      <c r="J1" s="142"/>
      <c r="K1" s="154"/>
    </row>
    <row r="2" spans="1:12" ht="15.75" customHeight="1" x14ac:dyDescent="0.5">
      <c r="A2" s="251"/>
      <c r="B2" s="251"/>
      <c r="C2" s="251"/>
      <c r="D2" s="251"/>
      <c r="E2" s="68"/>
      <c r="F2" s="68"/>
      <c r="G2" s="141"/>
      <c r="H2" s="141"/>
      <c r="I2" s="142"/>
      <c r="J2" s="142"/>
      <c r="K2" s="154"/>
    </row>
    <row r="3" spans="1:12" ht="12.75" customHeight="1" x14ac:dyDescent="0.3">
      <c r="A3" s="252" t="s">
        <v>226</v>
      </c>
      <c r="B3" s="252"/>
      <c r="C3" s="252"/>
      <c r="D3" s="252"/>
      <c r="E3" s="155"/>
      <c r="F3" s="155"/>
      <c r="G3" s="156"/>
      <c r="H3" s="156"/>
      <c r="I3" s="156"/>
      <c r="J3" s="156"/>
    </row>
    <row r="4" spans="1:12" ht="12.75" customHeight="1" x14ac:dyDescent="0.3">
      <c r="A4" s="252"/>
      <c r="B4" s="252"/>
      <c r="C4" s="252"/>
      <c r="D4" s="252"/>
      <c r="E4" s="155"/>
      <c r="F4" s="155"/>
      <c r="G4" s="156"/>
      <c r="H4" s="156"/>
      <c r="I4" s="156"/>
      <c r="J4" s="156"/>
    </row>
    <row r="5" spans="1:12" ht="15" customHeight="1" x14ac:dyDescent="0.3">
      <c r="A5" s="316" t="s">
        <v>227</v>
      </c>
      <c r="B5" s="316"/>
      <c r="C5" s="316"/>
      <c r="D5" s="316"/>
      <c r="E5" s="105"/>
      <c r="F5" s="105"/>
      <c r="G5" s="156"/>
      <c r="H5" s="156"/>
      <c r="I5" s="156"/>
      <c r="J5" s="156"/>
    </row>
    <row r="6" spans="1:12" ht="15" customHeight="1" x14ac:dyDescent="0.4">
      <c r="A6" s="267" t="s">
        <v>103</v>
      </c>
      <c r="B6" s="268"/>
      <c r="C6" s="268"/>
      <c r="D6" s="269"/>
      <c r="E6" s="157"/>
    </row>
    <row r="7" spans="1:12" ht="15" customHeight="1" x14ac:dyDescent="0.25">
      <c r="A7" s="270"/>
      <c r="B7" s="271"/>
      <c r="C7" s="271"/>
      <c r="D7" s="272"/>
      <c r="E7" s="140"/>
      <c r="F7" s="140"/>
      <c r="G7" s="140"/>
      <c r="H7" s="140"/>
      <c r="I7" s="140"/>
      <c r="J7" s="140"/>
      <c r="K7" s="140"/>
      <c r="L7" s="140"/>
    </row>
    <row r="8" spans="1:12" ht="15" customHeight="1" x14ac:dyDescent="0.25">
      <c r="A8" s="294"/>
      <c r="B8" s="294"/>
      <c r="C8" s="294"/>
      <c r="D8" s="294"/>
      <c r="E8" s="140"/>
      <c r="F8" s="140"/>
      <c r="G8" s="140"/>
      <c r="H8" s="140"/>
      <c r="I8" s="140"/>
      <c r="J8" s="140"/>
      <c r="K8" s="140"/>
      <c r="L8" s="140"/>
    </row>
    <row r="9" spans="1:12" ht="20.100000000000001" customHeight="1" x14ac:dyDescent="0.25">
      <c r="A9" s="261" t="s">
        <v>222</v>
      </c>
      <c r="B9" s="261" t="s">
        <v>223</v>
      </c>
      <c r="C9" s="261" t="s">
        <v>214</v>
      </c>
      <c r="D9" s="261" t="s">
        <v>203</v>
      </c>
      <c r="E9" s="140"/>
      <c r="F9" s="140"/>
      <c r="G9" s="140"/>
      <c r="H9" s="140"/>
      <c r="I9" s="140"/>
      <c r="J9" s="140"/>
      <c r="K9" s="140"/>
      <c r="L9" s="140"/>
    </row>
    <row r="10" spans="1:12" ht="20.100000000000001" customHeight="1" x14ac:dyDescent="0.25">
      <c r="A10" s="261"/>
      <c r="B10" s="261"/>
      <c r="C10" s="261"/>
      <c r="D10" s="261"/>
      <c r="E10" s="140"/>
      <c r="F10" s="140"/>
      <c r="G10" s="140"/>
      <c r="H10" s="140"/>
      <c r="I10" s="140"/>
      <c r="J10" s="140"/>
      <c r="K10" s="140"/>
      <c r="L10" s="140"/>
    </row>
    <row r="11" spans="1:12" ht="20.100000000000001" customHeight="1" x14ac:dyDescent="0.25">
      <c r="A11" s="126"/>
      <c r="B11" s="79"/>
      <c r="C11" s="158"/>
      <c r="D11" s="158"/>
      <c r="E11" s="140"/>
      <c r="F11" s="140"/>
      <c r="G11" s="140"/>
      <c r="H11" s="140"/>
      <c r="I11" s="140"/>
      <c r="J11" s="140"/>
      <c r="K11" s="140"/>
      <c r="L11" s="140"/>
    </row>
    <row r="12" spans="1:12" ht="20.100000000000001" customHeight="1" x14ac:dyDescent="0.25">
      <c r="A12" s="126" t="s">
        <v>228</v>
      </c>
      <c r="B12" s="79"/>
      <c r="C12" s="158"/>
      <c r="D12" s="148"/>
      <c r="E12" s="140"/>
      <c r="F12" s="140"/>
      <c r="G12" s="140"/>
      <c r="H12" s="140"/>
      <c r="I12" s="140"/>
      <c r="J12" s="140"/>
      <c r="K12" s="140"/>
      <c r="L12" s="140"/>
    </row>
    <row r="13" spans="1:12" ht="20.100000000000001" customHeight="1" x14ac:dyDescent="0.25">
      <c r="A13" s="132"/>
      <c r="B13" s="79"/>
      <c r="C13" s="158"/>
      <c r="D13" s="158"/>
      <c r="E13" s="140"/>
      <c r="F13" s="140"/>
      <c r="G13" s="140"/>
      <c r="H13" s="140"/>
      <c r="I13" s="140"/>
      <c r="J13" s="140"/>
      <c r="K13" s="140"/>
      <c r="L13" s="140"/>
    </row>
    <row r="14" spans="1:12" ht="20.100000000000001" customHeight="1" x14ac:dyDescent="0.25">
      <c r="A14" s="126" t="s">
        <v>229</v>
      </c>
      <c r="B14" s="79"/>
      <c r="C14" s="158"/>
      <c r="D14" s="148"/>
      <c r="E14" s="140"/>
      <c r="F14" s="140"/>
      <c r="G14" s="140"/>
      <c r="H14" s="140"/>
      <c r="I14" s="140"/>
      <c r="J14" s="140"/>
      <c r="K14" s="140"/>
      <c r="L14" s="140"/>
    </row>
    <row r="15" spans="1:12" ht="20.100000000000001" customHeight="1" x14ac:dyDescent="0.25">
      <c r="A15" s="132"/>
      <c r="B15" s="79"/>
      <c r="C15" s="158"/>
      <c r="D15" s="158"/>
      <c r="E15" s="140"/>
      <c r="F15" s="140"/>
      <c r="G15" s="140"/>
      <c r="H15" s="140"/>
      <c r="I15" s="140"/>
      <c r="J15" s="140"/>
      <c r="K15" s="140"/>
      <c r="L15" s="140"/>
    </row>
    <row r="16" spans="1:12" ht="20.100000000000001" customHeight="1" x14ac:dyDescent="0.25">
      <c r="A16" s="126" t="s">
        <v>230</v>
      </c>
      <c r="B16" s="79"/>
      <c r="C16" s="158"/>
      <c r="D16" s="148"/>
      <c r="E16" s="140"/>
      <c r="F16" s="140"/>
      <c r="G16" s="140"/>
      <c r="H16" s="140"/>
      <c r="I16" s="140"/>
      <c r="J16" s="140"/>
      <c r="K16" s="140"/>
      <c r="L16" s="140"/>
    </row>
    <row r="17" spans="1:12" ht="20.100000000000001" customHeight="1" x14ac:dyDescent="0.25">
      <c r="A17" s="132"/>
      <c r="B17" s="149"/>
      <c r="C17" s="148"/>
      <c r="D17" s="148"/>
      <c r="E17" s="140"/>
      <c r="F17" s="140"/>
      <c r="G17" s="140"/>
      <c r="H17" s="140"/>
      <c r="I17" s="140"/>
      <c r="J17" s="140"/>
      <c r="K17" s="140"/>
      <c r="L17" s="140"/>
    </row>
    <row r="18" spans="1:12" ht="20.100000000000001" customHeight="1" x14ac:dyDescent="0.25">
      <c r="A18" s="126" t="s">
        <v>231</v>
      </c>
      <c r="B18" s="149"/>
      <c r="C18" s="148"/>
      <c r="D18" s="148"/>
      <c r="E18" s="140"/>
      <c r="F18" s="140"/>
      <c r="G18" s="140"/>
      <c r="H18" s="140"/>
      <c r="I18" s="140"/>
      <c r="J18" s="140"/>
      <c r="K18" s="140"/>
      <c r="L18" s="140"/>
    </row>
    <row r="19" spans="1:12" ht="20.100000000000001" customHeight="1" x14ac:dyDescent="0.25">
      <c r="A19" s="132"/>
      <c r="B19" s="79"/>
      <c r="C19" s="158"/>
      <c r="D19" s="158"/>
      <c r="E19" s="140"/>
      <c r="F19" s="140"/>
      <c r="G19" s="140"/>
      <c r="H19" s="140"/>
      <c r="I19" s="140"/>
      <c r="J19" s="140"/>
      <c r="K19" s="140"/>
      <c r="L19" s="140"/>
    </row>
    <row r="20" spans="1:12" ht="20.100000000000001" customHeight="1" x14ac:dyDescent="0.25">
      <c r="A20" s="132"/>
      <c r="B20" s="79"/>
      <c r="C20" s="158"/>
      <c r="D20" s="158"/>
      <c r="E20" s="140"/>
      <c r="F20" s="140"/>
      <c r="G20" s="140"/>
      <c r="H20" s="140"/>
      <c r="I20" s="140"/>
      <c r="J20" s="140"/>
      <c r="K20" s="140"/>
      <c r="L20" s="140"/>
    </row>
    <row r="21" spans="1:12" ht="20.100000000000001" customHeight="1" x14ac:dyDescent="0.25">
      <c r="A21" s="132"/>
      <c r="B21" s="79"/>
      <c r="C21" s="158"/>
      <c r="D21" s="158"/>
      <c r="E21" s="140"/>
      <c r="F21" s="140"/>
      <c r="G21" s="140"/>
      <c r="H21" s="140"/>
      <c r="I21" s="140"/>
      <c r="J21" s="140"/>
      <c r="K21" s="140"/>
      <c r="L21" s="140"/>
    </row>
    <row r="22" spans="1:12" ht="20.100000000000001" customHeight="1" x14ac:dyDescent="0.25">
      <c r="A22" s="132"/>
      <c r="B22" s="79"/>
      <c r="C22" s="158"/>
      <c r="D22" s="158"/>
      <c r="E22" s="140"/>
      <c r="F22" s="140"/>
      <c r="G22" s="140"/>
      <c r="H22" s="140"/>
      <c r="I22" s="140"/>
      <c r="J22" s="140"/>
      <c r="K22" s="140"/>
      <c r="L22" s="140"/>
    </row>
    <row r="23" spans="1:12" ht="20.100000000000001" customHeight="1" x14ac:dyDescent="0.25">
      <c r="A23" s="132"/>
      <c r="B23" s="79"/>
      <c r="C23" s="158"/>
      <c r="D23" s="158"/>
      <c r="E23" s="140"/>
      <c r="F23" s="140"/>
      <c r="G23" s="140"/>
      <c r="H23" s="140"/>
      <c r="I23" s="140"/>
      <c r="J23" s="140"/>
      <c r="K23" s="140"/>
      <c r="L23" s="140"/>
    </row>
    <row r="24" spans="1:12" ht="20.100000000000001" customHeight="1" x14ac:dyDescent="0.25">
      <c r="A24" s="132"/>
      <c r="B24" s="79"/>
      <c r="C24" s="158"/>
      <c r="D24" s="158"/>
      <c r="E24" s="140"/>
      <c r="F24" s="140"/>
      <c r="G24" s="140"/>
      <c r="H24" s="140"/>
      <c r="I24" s="140"/>
      <c r="J24" s="140"/>
      <c r="K24" s="140"/>
      <c r="L24" s="140"/>
    </row>
    <row r="25" spans="1:12" ht="20.100000000000001" customHeight="1" x14ac:dyDescent="0.25">
      <c r="A25" s="132"/>
      <c r="B25" s="79"/>
      <c r="C25" s="158"/>
      <c r="D25" s="158"/>
      <c r="E25" s="140"/>
      <c r="F25" s="140"/>
      <c r="G25" s="140"/>
      <c r="H25" s="140"/>
      <c r="I25" s="140"/>
      <c r="J25" s="140"/>
      <c r="K25" s="140"/>
      <c r="L25" s="140"/>
    </row>
    <row r="26" spans="1:12" ht="20.100000000000001" customHeight="1" x14ac:dyDescent="0.25">
      <c r="A26" s="132"/>
      <c r="B26" s="79"/>
      <c r="C26" s="158"/>
      <c r="D26" s="158"/>
      <c r="E26" s="140"/>
      <c r="F26" s="140"/>
      <c r="G26" s="140"/>
      <c r="H26" s="140"/>
      <c r="I26" s="140"/>
      <c r="J26" s="140"/>
      <c r="K26" s="140"/>
      <c r="L26" s="140"/>
    </row>
    <row r="27" spans="1:12" ht="20.100000000000001" customHeight="1" x14ac:dyDescent="0.25">
      <c r="A27" s="132"/>
      <c r="B27" s="79"/>
      <c r="C27" s="158"/>
      <c r="D27" s="158"/>
      <c r="E27" s="140"/>
      <c r="F27" s="140"/>
      <c r="G27" s="140"/>
      <c r="H27" s="140"/>
      <c r="I27" s="140"/>
      <c r="J27" s="140"/>
      <c r="K27" s="140"/>
      <c r="L27" s="140"/>
    </row>
    <row r="28" spans="1:12" ht="20.100000000000001" customHeight="1" x14ac:dyDescent="0.25">
      <c r="A28" s="132"/>
      <c r="B28" s="79"/>
      <c r="C28" s="158"/>
      <c r="D28" s="158"/>
      <c r="E28" s="140"/>
      <c r="F28" s="140"/>
      <c r="G28" s="140"/>
      <c r="H28" s="140"/>
      <c r="I28" s="140"/>
      <c r="J28" s="140"/>
      <c r="K28" s="140"/>
      <c r="L28" s="140"/>
    </row>
    <row r="29" spans="1:12" ht="20.100000000000001" customHeight="1" x14ac:dyDescent="0.25">
      <c r="A29" s="131"/>
      <c r="B29" s="79"/>
      <c r="C29" s="158"/>
      <c r="D29" s="158"/>
      <c r="E29" s="140"/>
      <c r="F29" s="140"/>
      <c r="G29" s="140"/>
      <c r="H29" s="140"/>
      <c r="I29" s="140"/>
      <c r="J29" s="140"/>
      <c r="K29" s="140"/>
      <c r="L29" s="140"/>
    </row>
    <row r="30" spans="1:12" ht="20.100000000000001" customHeight="1" x14ac:dyDescent="0.25">
      <c r="A30" s="129"/>
      <c r="B30" s="79"/>
      <c r="C30" s="158"/>
      <c r="D30" s="158"/>
      <c r="E30" s="140"/>
      <c r="F30" s="140"/>
      <c r="G30" s="140"/>
      <c r="H30" s="140"/>
      <c r="I30" s="140"/>
      <c r="J30" s="140"/>
      <c r="K30" s="140"/>
      <c r="L30" s="140"/>
    </row>
    <row r="31" spans="1:12" ht="20.100000000000001" customHeight="1" x14ac:dyDescent="0.25">
      <c r="A31" s="131"/>
      <c r="B31" s="79"/>
      <c r="C31" s="158"/>
      <c r="D31" s="158"/>
      <c r="E31" s="140"/>
      <c r="F31" s="140"/>
      <c r="G31" s="140"/>
      <c r="H31" s="140"/>
      <c r="I31" s="140"/>
      <c r="J31" s="140"/>
      <c r="K31" s="140"/>
      <c r="L31" s="140"/>
    </row>
    <row r="32" spans="1:12" ht="20.100000000000001" customHeight="1" x14ac:dyDescent="0.25">
      <c r="A32" s="129"/>
      <c r="B32" s="79"/>
      <c r="C32" s="158"/>
      <c r="D32" s="158"/>
      <c r="E32" s="140"/>
      <c r="F32" s="140"/>
      <c r="G32" s="140"/>
      <c r="H32" s="140"/>
      <c r="I32" s="140"/>
      <c r="J32" s="140"/>
      <c r="K32" s="140"/>
      <c r="L32" s="140"/>
    </row>
    <row r="33" spans="1:12" ht="20.100000000000001" customHeight="1" x14ac:dyDescent="0.25">
      <c r="A33" s="131"/>
      <c r="B33" s="149"/>
      <c r="C33" s="148"/>
      <c r="D33" s="148"/>
      <c r="E33" s="140"/>
      <c r="F33" s="140"/>
      <c r="G33" s="140"/>
      <c r="H33" s="140"/>
      <c r="I33" s="140"/>
      <c r="J33" s="140"/>
      <c r="K33" s="140"/>
      <c r="L33" s="140"/>
    </row>
    <row r="34" spans="1:12" ht="20.100000000000001" customHeight="1" x14ac:dyDescent="0.25">
      <c r="A34" s="131"/>
      <c r="B34" s="79"/>
      <c r="C34" s="158"/>
      <c r="D34" s="158"/>
      <c r="E34" s="140"/>
      <c r="F34" s="140"/>
      <c r="G34" s="140"/>
      <c r="H34" s="140"/>
      <c r="I34" s="140"/>
      <c r="J34" s="140"/>
      <c r="K34" s="140"/>
      <c r="L34" s="140"/>
    </row>
    <row r="35" spans="1:12" ht="24.9" customHeight="1" x14ac:dyDescent="0.25">
      <c r="A35" s="118" t="s">
        <v>6</v>
      </c>
      <c r="B35" s="119"/>
      <c r="C35" s="120"/>
      <c r="D35" s="120"/>
      <c r="E35" s="140"/>
      <c r="F35" s="140"/>
      <c r="G35" s="140"/>
      <c r="H35" s="140"/>
      <c r="I35" s="140"/>
      <c r="J35" s="140"/>
      <c r="K35" s="140"/>
      <c r="L35" s="140"/>
    </row>
    <row r="36" spans="1:12" ht="15.9" customHeight="1" x14ac:dyDescent="0.25">
      <c r="A36" s="121"/>
      <c r="B36" s="122"/>
      <c r="C36" s="122"/>
      <c r="D36" s="122"/>
      <c r="E36" s="140"/>
      <c r="F36" s="140"/>
      <c r="G36" s="140"/>
      <c r="H36" s="140"/>
      <c r="I36" s="140"/>
      <c r="J36" s="140"/>
      <c r="K36" s="140"/>
      <c r="L36" s="140"/>
    </row>
    <row r="37" spans="1:12" ht="15.9" customHeight="1" x14ac:dyDescent="0.25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</row>
    <row r="38" spans="1:12" ht="15.9" customHeight="1" x14ac:dyDescent="0.25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</row>
    <row r="39" spans="1:12" ht="15.9" customHeight="1" x14ac:dyDescent="0.25">
      <c r="A39" s="140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</row>
    <row r="40" spans="1:12" ht="15.9" customHeight="1" x14ac:dyDescent="0.25">
      <c r="A40" s="140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</row>
    <row r="41" spans="1:12" ht="15.9" customHeight="1" x14ac:dyDescent="0.25">
      <c r="A41" s="140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</row>
    <row r="42" spans="1:12" ht="15.9" customHeight="1" x14ac:dyDescent="0.25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</row>
    <row r="43" spans="1:12" ht="15.9" customHeight="1" x14ac:dyDescent="0.2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2" ht="15.9" customHeight="1" x14ac:dyDescent="0.25">
      <c r="A44" s="140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</row>
    <row r="45" spans="1:12" ht="15.9" customHeight="1" x14ac:dyDescent="0.25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</row>
    <row r="46" spans="1:12" ht="15.9" customHeight="1" x14ac:dyDescent="0.25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</row>
    <row r="47" spans="1:12" ht="18" customHeight="1" x14ac:dyDescent="0.25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</row>
    <row r="48" spans="1:12" ht="18" customHeight="1" x14ac:dyDescent="0.25">
      <c r="A48" s="140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</row>
    <row r="49" spans="1:12" ht="18" customHeight="1" x14ac:dyDescent="0.2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</row>
    <row r="50" spans="1:12" ht="18" customHeight="1" x14ac:dyDescent="0.25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  <row r="51" spans="1:12" x14ac:dyDescent="0.25">
      <c r="A51" s="140"/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</row>
    <row r="52" spans="1:12" x14ac:dyDescent="0.25">
      <c r="A52" s="140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</row>
    <row r="53" spans="1:12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</row>
    <row r="54" spans="1:12" x14ac:dyDescent="0.25">
      <c r="A54" s="140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</row>
    <row r="55" spans="1:12" x14ac:dyDescent="0.25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</row>
    <row r="56" spans="1:12" x14ac:dyDescent="0.25">
      <c r="A56" s="140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</row>
    <row r="57" spans="1:12" x14ac:dyDescent="0.25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</row>
    <row r="58" spans="1:12" x14ac:dyDescent="0.25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5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5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</row>
    <row r="61" spans="1:12" x14ac:dyDescent="0.25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</row>
    <row r="62" spans="1:12" x14ac:dyDescent="0.25">
      <c r="A62" s="140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</row>
    <row r="63" spans="1:12" x14ac:dyDescent="0.25">
      <c r="A63" s="140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</row>
    <row r="64" spans="1:12" x14ac:dyDescent="0.25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</row>
    <row r="65" spans="1:12" x14ac:dyDescent="0.25">
      <c r="A65" s="140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</row>
    <row r="66" spans="1:12" x14ac:dyDescent="0.25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</row>
    <row r="67" spans="1:12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</row>
    <row r="68" spans="1:12" x14ac:dyDescent="0.25">
      <c r="A68" s="140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</row>
    <row r="69" spans="1:12" x14ac:dyDescent="0.25">
      <c r="A69" s="140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</row>
    <row r="70" spans="1:12" x14ac:dyDescent="0.25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</row>
    <row r="71" spans="1:12" x14ac:dyDescent="0.25">
      <c r="A71" s="140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</row>
    <row r="72" spans="1:12" x14ac:dyDescent="0.25">
      <c r="A72" s="140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</row>
    <row r="73" spans="1:12" x14ac:dyDescent="0.25">
      <c r="A73" s="140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5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5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</row>
    <row r="76" spans="1:12" x14ac:dyDescent="0.25">
      <c r="A76" s="140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</row>
    <row r="77" spans="1:12" x14ac:dyDescent="0.25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</row>
    <row r="78" spans="1:12" x14ac:dyDescent="0.25">
      <c r="A78" s="140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</row>
    <row r="79" spans="1:12" x14ac:dyDescent="0.25">
      <c r="A79" s="140"/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</row>
    <row r="80" spans="1:12" x14ac:dyDescent="0.25">
      <c r="A80" s="140"/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</row>
    <row r="81" spans="1:12" x14ac:dyDescent="0.25">
      <c r="A81" s="140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</row>
    <row r="82" spans="1:12" x14ac:dyDescent="0.25">
      <c r="A82" s="140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</row>
    <row r="83" spans="1:12" x14ac:dyDescent="0.25">
      <c r="A83" s="140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</row>
    <row r="84" spans="1:12" x14ac:dyDescent="0.25">
      <c r="A84" s="140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</row>
    <row r="85" spans="1:12" x14ac:dyDescent="0.25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6" spans="1:12" x14ac:dyDescent="0.25">
      <c r="A86" s="140"/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</row>
    <row r="87" spans="1:12" x14ac:dyDescent="0.25">
      <c r="A87" s="140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</row>
    <row r="88" spans="1:12" x14ac:dyDescent="0.25">
      <c r="A88" s="140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</row>
    <row r="89" spans="1:12" x14ac:dyDescent="0.25">
      <c r="A89" s="140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</row>
    <row r="90" spans="1:12" x14ac:dyDescent="0.25">
      <c r="A90" s="140"/>
      <c r="B90" s="140"/>
      <c r="C90" s="140"/>
      <c r="D90" s="140"/>
    </row>
    <row r="91" spans="1:12" x14ac:dyDescent="0.25">
      <c r="A91" s="140"/>
      <c r="B91" s="140"/>
      <c r="C91" s="140"/>
      <c r="D91" s="140"/>
    </row>
    <row r="92" spans="1:12" x14ac:dyDescent="0.25">
      <c r="A92" s="140"/>
      <c r="B92" s="140"/>
      <c r="C92" s="140"/>
      <c r="D92" s="140"/>
    </row>
    <row r="93" spans="1:12" x14ac:dyDescent="0.25">
      <c r="A93" s="140"/>
      <c r="B93" s="140"/>
      <c r="C93" s="140"/>
      <c r="D93" s="140"/>
    </row>
    <row r="94" spans="1:12" x14ac:dyDescent="0.25">
      <c r="A94" s="140"/>
      <c r="B94" s="140"/>
      <c r="C94" s="140"/>
      <c r="D94" s="140"/>
    </row>
    <row r="95" spans="1:12" x14ac:dyDescent="0.25">
      <c r="A95" s="140"/>
      <c r="B95" s="140"/>
      <c r="C95" s="140"/>
      <c r="D95" s="140"/>
    </row>
    <row r="96" spans="1:12" x14ac:dyDescent="0.25">
      <c r="A96" s="140"/>
      <c r="B96" s="140"/>
      <c r="C96" s="140"/>
      <c r="D96" s="140"/>
    </row>
    <row r="97" spans="1:4" x14ac:dyDescent="0.25">
      <c r="A97" s="140"/>
      <c r="B97" s="140"/>
      <c r="C97" s="140"/>
      <c r="D97" s="140"/>
    </row>
    <row r="98" spans="1:4" x14ac:dyDescent="0.25">
      <c r="A98" s="140"/>
      <c r="B98" s="140"/>
      <c r="C98" s="140"/>
      <c r="D98" s="140"/>
    </row>
    <row r="99" spans="1:4" x14ac:dyDescent="0.25">
      <c r="A99" s="140"/>
      <c r="B99" s="140"/>
      <c r="C99" s="140"/>
      <c r="D99" s="140"/>
    </row>
    <row r="100" spans="1:4" x14ac:dyDescent="0.25">
      <c r="A100" s="140"/>
      <c r="B100" s="140"/>
      <c r="C100" s="140"/>
      <c r="D100" s="140"/>
    </row>
    <row r="101" spans="1:4" x14ac:dyDescent="0.25">
      <c r="A101" s="140"/>
      <c r="B101" s="140"/>
      <c r="C101" s="140"/>
      <c r="D101" s="140"/>
    </row>
    <row r="102" spans="1:4" x14ac:dyDescent="0.25">
      <c r="A102" s="140"/>
      <c r="B102" s="140"/>
      <c r="C102" s="140"/>
      <c r="D102" s="140"/>
    </row>
    <row r="103" spans="1:4" x14ac:dyDescent="0.25">
      <c r="A103" s="140"/>
      <c r="B103" s="140"/>
      <c r="C103" s="140"/>
      <c r="D103" s="140"/>
    </row>
    <row r="104" spans="1:4" x14ac:dyDescent="0.25">
      <c r="A104" s="140"/>
      <c r="B104" s="140"/>
      <c r="C104" s="140"/>
      <c r="D104" s="140"/>
    </row>
    <row r="105" spans="1:4" x14ac:dyDescent="0.25">
      <c r="A105" s="140"/>
      <c r="B105" s="140"/>
      <c r="C105" s="140"/>
      <c r="D105" s="140"/>
    </row>
    <row r="106" spans="1:4" x14ac:dyDescent="0.25">
      <c r="A106" s="140"/>
      <c r="B106" s="140"/>
      <c r="C106" s="140"/>
      <c r="D106" s="140"/>
    </row>
    <row r="107" spans="1:4" x14ac:dyDescent="0.25">
      <c r="A107" s="140"/>
      <c r="B107" s="140"/>
      <c r="C107" s="140"/>
      <c r="D107" s="140"/>
    </row>
    <row r="108" spans="1:4" x14ac:dyDescent="0.25">
      <c r="A108" s="140"/>
      <c r="B108" s="140"/>
      <c r="C108" s="140"/>
      <c r="D108" s="140"/>
    </row>
    <row r="109" spans="1:4" x14ac:dyDescent="0.25">
      <c r="A109" s="140"/>
      <c r="B109" s="140"/>
      <c r="C109" s="140"/>
      <c r="D109" s="140"/>
    </row>
    <row r="110" spans="1:4" x14ac:dyDescent="0.25">
      <c r="A110" s="140"/>
      <c r="B110" s="140"/>
      <c r="C110" s="140"/>
      <c r="D110" s="140"/>
    </row>
    <row r="111" spans="1:4" x14ac:dyDescent="0.25">
      <c r="A111" s="140"/>
      <c r="B111" s="140"/>
      <c r="C111" s="140"/>
      <c r="D111" s="140"/>
    </row>
    <row r="112" spans="1:4" x14ac:dyDescent="0.25">
      <c r="A112" s="140"/>
      <c r="B112" s="140"/>
      <c r="C112" s="140"/>
      <c r="D112" s="140"/>
    </row>
    <row r="113" spans="1:4" x14ac:dyDescent="0.25">
      <c r="A113" s="140"/>
      <c r="B113" s="140"/>
      <c r="C113" s="140"/>
      <c r="D113" s="140"/>
    </row>
    <row r="114" spans="1:4" x14ac:dyDescent="0.25">
      <c r="A114" s="140"/>
      <c r="B114" s="140"/>
      <c r="C114" s="140"/>
      <c r="D114" s="140"/>
    </row>
    <row r="115" spans="1:4" x14ac:dyDescent="0.25">
      <c r="A115" s="140"/>
      <c r="B115" s="140"/>
      <c r="C115" s="140"/>
      <c r="D115" s="140"/>
    </row>
    <row r="116" spans="1:4" x14ac:dyDescent="0.25">
      <c r="A116" s="140"/>
      <c r="B116" s="140"/>
      <c r="C116" s="140"/>
      <c r="D116" s="140"/>
    </row>
    <row r="117" spans="1:4" x14ac:dyDescent="0.25">
      <c r="A117" s="140"/>
      <c r="B117" s="140"/>
      <c r="C117" s="140"/>
      <c r="D117" s="140"/>
    </row>
    <row r="118" spans="1:4" x14ac:dyDescent="0.25">
      <c r="A118" s="140"/>
      <c r="B118" s="140"/>
      <c r="C118" s="140"/>
      <c r="D118" s="140"/>
    </row>
    <row r="119" spans="1:4" x14ac:dyDescent="0.25">
      <c r="A119" s="140"/>
      <c r="B119" s="140"/>
      <c r="C119" s="140"/>
      <c r="D119" s="140"/>
    </row>
    <row r="120" spans="1:4" x14ac:dyDescent="0.25">
      <c r="A120" s="140"/>
      <c r="B120" s="140"/>
      <c r="C120" s="140"/>
      <c r="D120" s="140"/>
    </row>
    <row r="121" spans="1:4" x14ac:dyDescent="0.25">
      <c r="A121" s="140"/>
      <c r="B121" s="140"/>
      <c r="C121" s="140"/>
      <c r="D121" s="140"/>
    </row>
    <row r="122" spans="1:4" x14ac:dyDescent="0.25">
      <c r="A122" s="140"/>
      <c r="B122" s="140"/>
      <c r="C122" s="140"/>
      <c r="D122" s="140"/>
    </row>
    <row r="123" spans="1:4" x14ac:dyDescent="0.25">
      <c r="A123" s="140"/>
      <c r="B123" s="140"/>
      <c r="C123" s="140"/>
      <c r="D123" s="140"/>
    </row>
    <row r="124" spans="1:4" x14ac:dyDescent="0.25">
      <c r="A124" s="140"/>
      <c r="B124" s="140"/>
      <c r="C124" s="140"/>
      <c r="D124" s="140"/>
    </row>
    <row r="125" spans="1:4" x14ac:dyDescent="0.25">
      <c r="A125" s="140"/>
      <c r="B125" s="140"/>
      <c r="C125" s="140"/>
      <c r="D125" s="140"/>
    </row>
    <row r="126" spans="1:4" x14ac:dyDescent="0.25">
      <c r="A126" s="140"/>
      <c r="B126" s="140"/>
      <c r="C126" s="140"/>
      <c r="D126" s="140"/>
    </row>
    <row r="127" spans="1:4" x14ac:dyDescent="0.25">
      <c r="A127" s="140"/>
      <c r="B127" s="140"/>
      <c r="C127" s="140"/>
      <c r="D127" s="140"/>
    </row>
    <row r="128" spans="1:4" x14ac:dyDescent="0.25">
      <c r="A128" s="140"/>
      <c r="B128" s="140"/>
      <c r="C128" s="140"/>
      <c r="D128" s="140"/>
    </row>
    <row r="129" spans="1:4" x14ac:dyDescent="0.25">
      <c r="A129" s="140"/>
      <c r="B129" s="140"/>
      <c r="C129" s="140"/>
      <c r="D129" s="140"/>
    </row>
    <row r="130" spans="1:4" x14ac:dyDescent="0.25">
      <c r="A130" s="140"/>
      <c r="B130" s="140"/>
      <c r="C130" s="140"/>
      <c r="D130" s="140"/>
    </row>
    <row r="131" spans="1:4" x14ac:dyDescent="0.25">
      <c r="A131" s="140"/>
      <c r="B131" s="140"/>
      <c r="C131" s="140"/>
      <c r="D131" s="140"/>
    </row>
    <row r="132" spans="1:4" x14ac:dyDescent="0.25">
      <c r="A132" s="140"/>
      <c r="B132" s="140"/>
      <c r="C132" s="140"/>
      <c r="D132" s="140"/>
    </row>
    <row r="133" spans="1:4" x14ac:dyDescent="0.25">
      <c r="A133" s="140"/>
      <c r="B133" s="140"/>
      <c r="C133" s="140"/>
      <c r="D133" s="140"/>
    </row>
    <row r="134" spans="1:4" x14ac:dyDescent="0.25">
      <c r="A134" s="140"/>
      <c r="B134" s="140"/>
      <c r="C134" s="140"/>
      <c r="D134" s="140"/>
    </row>
    <row r="135" spans="1:4" x14ac:dyDescent="0.25">
      <c r="A135" s="140"/>
      <c r="B135" s="140"/>
      <c r="C135" s="140"/>
      <c r="D135" s="140"/>
    </row>
    <row r="136" spans="1:4" x14ac:dyDescent="0.25">
      <c r="A136" s="140"/>
      <c r="B136" s="140"/>
      <c r="C136" s="140"/>
      <c r="D136" s="140"/>
    </row>
    <row r="137" spans="1:4" x14ac:dyDescent="0.25">
      <c r="A137" s="140"/>
      <c r="B137" s="140"/>
      <c r="C137" s="140"/>
      <c r="D137" s="140"/>
    </row>
    <row r="138" spans="1:4" x14ac:dyDescent="0.25">
      <c r="A138" s="140"/>
      <c r="B138" s="140"/>
      <c r="C138" s="140"/>
      <c r="D138" s="140"/>
    </row>
    <row r="139" spans="1:4" x14ac:dyDescent="0.25">
      <c r="A139" s="140"/>
      <c r="B139" s="140"/>
      <c r="C139" s="140"/>
      <c r="D139" s="140"/>
    </row>
    <row r="140" spans="1:4" x14ac:dyDescent="0.25">
      <c r="A140" s="140"/>
      <c r="B140" s="140"/>
      <c r="C140" s="140"/>
      <c r="D140" s="140"/>
    </row>
    <row r="141" spans="1:4" x14ac:dyDescent="0.25">
      <c r="A141" s="140"/>
      <c r="B141" s="140"/>
      <c r="C141" s="140"/>
      <c r="D141" s="140"/>
    </row>
    <row r="142" spans="1:4" x14ac:dyDescent="0.25">
      <c r="A142" s="140"/>
      <c r="B142" s="140"/>
      <c r="C142" s="140"/>
      <c r="D142" s="140"/>
    </row>
    <row r="143" spans="1:4" x14ac:dyDescent="0.25">
      <c r="A143" s="140"/>
      <c r="B143" s="140"/>
      <c r="C143" s="140"/>
      <c r="D143" s="140"/>
    </row>
    <row r="144" spans="1:4" x14ac:dyDescent="0.25">
      <c r="A144" s="140"/>
      <c r="B144" s="140"/>
      <c r="C144" s="140"/>
      <c r="D144" s="140"/>
    </row>
    <row r="145" spans="1:4" x14ac:dyDescent="0.25">
      <c r="A145" s="140"/>
      <c r="B145" s="140"/>
      <c r="C145" s="140"/>
      <c r="D145" s="140"/>
    </row>
    <row r="146" spans="1:4" x14ac:dyDescent="0.25">
      <c r="A146" s="140"/>
      <c r="B146" s="140"/>
      <c r="C146" s="140"/>
      <c r="D146" s="140"/>
    </row>
    <row r="147" spans="1:4" x14ac:dyDescent="0.25">
      <c r="A147" s="140"/>
      <c r="B147" s="140"/>
      <c r="C147" s="140"/>
      <c r="D147" s="140"/>
    </row>
    <row r="148" spans="1:4" x14ac:dyDescent="0.25">
      <c r="A148" s="140"/>
      <c r="B148" s="140"/>
      <c r="C148" s="140"/>
      <c r="D148" s="140"/>
    </row>
    <row r="149" spans="1:4" x14ac:dyDescent="0.25">
      <c r="A149" s="140"/>
      <c r="B149" s="140"/>
      <c r="C149" s="140"/>
      <c r="D149" s="140"/>
    </row>
    <row r="150" spans="1:4" x14ac:dyDescent="0.25">
      <c r="A150" s="140"/>
      <c r="B150" s="140"/>
      <c r="C150" s="140"/>
      <c r="D150" s="140"/>
    </row>
    <row r="151" spans="1:4" x14ac:dyDescent="0.25">
      <c r="A151" s="140"/>
      <c r="B151" s="140"/>
      <c r="C151" s="140"/>
      <c r="D151" s="140"/>
    </row>
    <row r="152" spans="1:4" x14ac:dyDescent="0.25">
      <c r="A152" s="140"/>
      <c r="B152" s="140"/>
      <c r="C152" s="140"/>
      <c r="D152" s="140"/>
    </row>
    <row r="153" spans="1:4" x14ac:dyDescent="0.25">
      <c r="A153" s="140"/>
      <c r="B153" s="140"/>
      <c r="C153" s="140"/>
      <c r="D153" s="140"/>
    </row>
    <row r="154" spans="1:4" x14ac:dyDescent="0.25">
      <c r="A154" s="140"/>
      <c r="B154" s="140"/>
      <c r="C154" s="140"/>
      <c r="D154" s="140"/>
    </row>
    <row r="155" spans="1:4" x14ac:dyDescent="0.25">
      <c r="A155" s="140"/>
      <c r="B155" s="140"/>
      <c r="C155" s="140"/>
      <c r="D155" s="140"/>
    </row>
    <row r="156" spans="1:4" x14ac:dyDescent="0.25">
      <c r="A156" s="140"/>
      <c r="B156" s="140"/>
      <c r="C156" s="140"/>
      <c r="D156" s="140"/>
    </row>
    <row r="157" spans="1:4" x14ac:dyDescent="0.25">
      <c r="A157" s="140"/>
      <c r="B157" s="140"/>
      <c r="C157" s="140"/>
      <c r="D157" s="140"/>
    </row>
    <row r="158" spans="1:4" x14ac:dyDescent="0.25">
      <c r="A158" s="140"/>
      <c r="B158" s="140"/>
      <c r="C158" s="140"/>
      <c r="D158" s="140"/>
    </row>
    <row r="159" spans="1:4" x14ac:dyDescent="0.25">
      <c r="A159" s="140"/>
      <c r="B159" s="140"/>
      <c r="C159" s="140"/>
      <c r="D159" s="140"/>
    </row>
    <row r="160" spans="1:4" x14ac:dyDescent="0.25">
      <c r="A160" s="140"/>
      <c r="B160" s="140"/>
      <c r="C160" s="140"/>
      <c r="D160" s="140"/>
    </row>
    <row r="161" spans="1:4" x14ac:dyDescent="0.25">
      <c r="A161" s="140"/>
      <c r="B161" s="140"/>
      <c r="C161" s="140"/>
      <c r="D161" s="140"/>
    </row>
    <row r="162" spans="1:4" x14ac:dyDescent="0.25">
      <c r="A162" s="140"/>
      <c r="B162" s="140"/>
      <c r="C162" s="140"/>
      <c r="D162" s="140"/>
    </row>
    <row r="163" spans="1:4" x14ac:dyDescent="0.25">
      <c r="A163" s="140"/>
      <c r="B163" s="140"/>
      <c r="C163" s="140"/>
      <c r="D163" s="140"/>
    </row>
    <row r="164" spans="1:4" x14ac:dyDescent="0.25">
      <c r="A164" s="140"/>
      <c r="B164" s="140"/>
      <c r="C164" s="140"/>
      <c r="D164" s="140"/>
    </row>
    <row r="165" spans="1:4" x14ac:dyDescent="0.25">
      <c r="A165" s="140"/>
      <c r="B165" s="140"/>
      <c r="C165" s="140"/>
      <c r="D165" s="140"/>
    </row>
    <row r="166" spans="1:4" x14ac:dyDescent="0.25">
      <c r="A166" s="140"/>
      <c r="B166" s="140"/>
      <c r="C166" s="140"/>
      <c r="D166" s="140"/>
    </row>
    <row r="167" spans="1:4" x14ac:dyDescent="0.25">
      <c r="A167" s="140"/>
      <c r="B167" s="140"/>
      <c r="C167" s="140"/>
      <c r="D167" s="140"/>
    </row>
    <row r="168" spans="1:4" x14ac:dyDescent="0.25">
      <c r="A168" s="140"/>
      <c r="B168" s="140"/>
      <c r="C168" s="140"/>
      <c r="D168" s="140"/>
    </row>
    <row r="169" spans="1:4" x14ac:dyDescent="0.25">
      <c r="A169" s="140"/>
      <c r="B169" s="140"/>
      <c r="C169" s="140"/>
      <c r="D169" s="140"/>
    </row>
    <row r="170" spans="1:4" x14ac:dyDescent="0.25">
      <c r="A170" s="140"/>
      <c r="B170" s="140"/>
      <c r="C170" s="140"/>
      <c r="D170" s="140"/>
    </row>
    <row r="171" spans="1:4" x14ac:dyDescent="0.25">
      <c r="A171" s="140"/>
      <c r="B171" s="140"/>
      <c r="C171" s="140"/>
      <c r="D171" s="140"/>
    </row>
    <row r="172" spans="1:4" x14ac:dyDescent="0.25">
      <c r="A172" s="140"/>
      <c r="B172" s="140"/>
      <c r="C172" s="140"/>
      <c r="D172" s="140"/>
    </row>
    <row r="173" spans="1:4" x14ac:dyDescent="0.25">
      <c r="A173" s="140"/>
      <c r="B173" s="140"/>
      <c r="C173" s="140"/>
      <c r="D173" s="140"/>
    </row>
    <row r="174" spans="1:4" x14ac:dyDescent="0.25">
      <c r="A174" s="140"/>
      <c r="B174" s="140"/>
      <c r="C174" s="140"/>
      <c r="D174" s="140"/>
    </row>
    <row r="175" spans="1:4" x14ac:dyDescent="0.25">
      <c r="A175" s="140"/>
      <c r="B175" s="140"/>
      <c r="C175" s="140"/>
      <c r="D175" s="140"/>
    </row>
    <row r="176" spans="1:4" x14ac:dyDescent="0.25">
      <c r="A176" s="140"/>
      <c r="B176" s="140"/>
      <c r="C176" s="140"/>
      <c r="D176" s="140"/>
    </row>
    <row r="177" spans="1:4" x14ac:dyDescent="0.25">
      <c r="A177" s="140"/>
      <c r="B177" s="140"/>
      <c r="C177" s="140"/>
      <c r="D177" s="140"/>
    </row>
    <row r="178" spans="1:4" x14ac:dyDescent="0.25">
      <c r="A178" s="140"/>
      <c r="B178" s="140"/>
      <c r="C178" s="140"/>
      <c r="D178" s="140"/>
    </row>
    <row r="179" spans="1:4" x14ac:dyDescent="0.25">
      <c r="A179" s="140"/>
      <c r="B179" s="140"/>
      <c r="C179" s="140"/>
      <c r="D179" s="140"/>
    </row>
    <row r="180" spans="1:4" x14ac:dyDescent="0.25">
      <c r="A180" s="140"/>
      <c r="B180" s="140"/>
      <c r="C180" s="140"/>
      <c r="D180" s="140"/>
    </row>
    <row r="181" spans="1:4" x14ac:dyDescent="0.25">
      <c r="A181" s="140"/>
      <c r="B181" s="140"/>
      <c r="C181" s="140"/>
      <c r="D181" s="140"/>
    </row>
    <row r="182" spans="1:4" x14ac:dyDescent="0.25">
      <c r="A182" s="140"/>
      <c r="B182" s="140"/>
      <c r="C182" s="140"/>
      <c r="D182" s="140"/>
    </row>
    <row r="183" spans="1:4" x14ac:dyDescent="0.25">
      <c r="A183" s="140"/>
      <c r="B183" s="140"/>
      <c r="C183" s="140"/>
      <c r="D183" s="140"/>
    </row>
    <row r="184" spans="1:4" x14ac:dyDescent="0.25">
      <c r="A184" s="140"/>
      <c r="B184" s="140"/>
      <c r="C184" s="140"/>
      <c r="D184" s="140"/>
    </row>
    <row r="185" spans="1:4" x14ac:dyDescent="0.25">
      <c r="A185" s="140"/>
      <c r="B185" s="140"/>
      <c r="C185" s="140"/>
      <c r="D185" s="140"/>
    </row>
    <row r="186" spans="1:4" x14ac:dyDescent="0.25">
      <c r="A186" s="140"/>
      <c r="B186" s="140"/>
      <c r="C186" s="140"/>
      <c r="D186" s="140"/>
    </row>
    <row r="187" spans="1:4" x14ac:dyDescent="0.25">
      <c r="A187" s="140"/>
      <c r="B187" s="140"/>
      <c r="C187" s="140"/>
      <c r="D187" s="140"/>
    </row>
    <row r="188" spans="1:4" x14ac:dyDescent="0.25">
      <c r="A188" s="140"/>
      <c r="B188" s="140"/>
      <c r="C188" s="140"/>
      <c r="D188" s="140"/>
    </row>
    <row r="189" spans="1:4" x14ac:dyDescent="0.25">
      <c r="A189" s="140"/>
      <c r="B189" s="140"/>
      <c r="C189" s="140"/>
      <c r="D189" s="140"/>
    </row>
    <row r="190" spans="1:4" x14ac:dyDescent="0.25">
      <c r="A190" s="140"/>
      <c r="B190" s="140"/>
      <c r="C190" s="140"/>
      <c r="D190" s="140"/>
    </row>
    <row r="191" spans="1:4" x14ac:dyDescent="0.25">
      <c r="A191" s="140"/>
      <c r="B191" s="140"/>
      <c r="C191" s="140"/>
      <c r="D191" s="140"/>
    </row>
    <row r="192" spans="1:4" x14ac:dyDescent="0.25">
      <c r="A192" s="140"/>
      <c r="B192" s="140"/>
      <c r="C192" s="140"/>
      <c r="D192" s="140"/>
    </row>
    <row r="193" spans="1:4" x14ac:dyDescent="0.25">
      <c r="A193" s="140"/>
      <c r="B193" s="140"/>
      <c r="C193" s="140"/>
      <c r="D193" s="140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69" customWidth="1"/>
    <col min="2" max="3" width="29.88671875" style="69" customWidth="1"/>
    <col min="4" max="4" width="16.6640625" style="69" customWidth="1"/>
    <col min="5" max="5" width="20.6640625" style="69" customWidth="1"/>
    <col min="6" max="16384" width="8.88671875" style="69"/>
  </cols>
  <sheetData>
    <row r="1" spans="1:11" ht="15.75" customHeight="1" x14ac:dyDescent="0.5">
      <c r="A1" s="251" t="s">
        <v>0</v>
      </c>
      <c r="B1" s="251"/>
      <c r="C1" s="251"/>
      <c r="D1" s="68"/>
      <c r="E1" s="68"/>
      <c r="F1" s="141"/>
      <c r="G1" s="141"/>
      <c r="H1" s="141"/>
      <c r="I1" s="142"/>
      <c r="J1" s="154"/>
    </row>
    <row r="2" spans="1:11" ht="15.75" customHeight="1" x14ac:dyDescent="0.5">
      <c r="A2" s="251"/>
      <c r="B2" s="251"/>
      <c r="C2" s="251"/>
      <c r="D2" s="68"/>
      <c r="E2" s="68"/>
      <c r="F2" s="141"/>
      <c r="G2" s="141"/>
      <c r="H2" s="141"/>
      <c r="I2" s="142"/>
      <c r="J2" s="154"/>
    </row>
    <row r="3" spans="1:11" ht="12.75" customHeight="1" x14ac:dyDescent="0.3">
      <c r="A3" s="252" t="s">
        <v>232</v>
      </c>
      <c r="B3" s="252"/>
      <c r="C3" s="252"/>
      <c r="D3" s="155"/>
      <c r="E3" s="155"/>
      <c r="F3" s="156"/>
      <c r="G3" s="156"/>
      <c r="H3" s="156"/>
      <c r="I3" s="156"/>
    </row>
    <row r="4" spans="1:11" ht="12.75" customHeight="1" x14ac:dyDescent="0.3">
      <c r="A4" s="252"/>
      <c r="B4" s="252"/>
      <c r="C4" s="252"/>
      <c r="D4" s="155"/>
      <c r="E4" s="155"/>
      <c r="F4" s="156"/>
      <c r="G4" s="156"/>
      <c r="H4" s="156"/>
      <c r="I4" s="156"/>
    </row>
    <row r="5" spans="1:11" ht="15" customHeight="1" x14ac:dyDescent="0.3">
      <c r="A5" s="316" t="s">
        <v>233</v>
      </c>
      <c r="B5" s="316"/>
      <c r="C5" s="316"/>
      <c r="D5" s="105"/>
      <c r="E5" s="105"/>
      <c r="F5" s="156"/>
      <c r="G5" s="156"/>
      <c r="H5" s="156"/>
      <c r="I5" s="156"/>
    </row>
    <row r="6" spans="1:11" ht="15" customHeight="1" x14ac:dyDescent="0.4">
      <c r="A6" s="267" t="s">
        <v>103</v>
      </c>
      <c r="B6" s="268"/>
      <c r="C6" s="269"/>
      <c r="D6" s="157"/>
    </row>
    <row r="7" spans="1:11" ht="15" customHeight="1" x14ac:dyDescent="0.25">
      <c r="A7" s="270"/>
      <c r="B7" s="271"/>
      <c r="C7" s="272"/>
      <c r="D7" s="123"/>
      <c r="E7" s="123"/>
      <c r="F7" s="101"/>
      <c r="G7" s="101"/>
      <c r="H7" s="101"/>
      <c r="I7" s="101"/>
      <c r="J7" s="101"/>
      <c r="K7" s="101"/>
    </row>
    <row r="8" spans="1:11" ht="15" customHeight="1" x14ac:dyDescent="0.25">
      <c r="A8" s="294"/>
      <c r="B8" s="294"/>
      <c r="C8" s="294"/>
      <c r="D8" s="123"/>
      <c r="E8" s="123"/>
      <c r="F8" s="101"/>
      <c r="G8" s="101"/>
      <c r="H8" s="101"/>
      <c r="I8" s="101"/>
      <c r="J8" s="101"/>
      <c r="K8" s="101"/>
    </row>
    <row r="9" spans="1:11" ht="20.100000000000001" customHeight="1" x14ac:dyDescent="0.25">
      <c r="A9" s="261" t="s">
        <v>204</v>
      </c>
      <c r="B9" s="261" t="s">
        <v>234</v>
      </c>
      <c r="C9" s="261" t="s">
        <v>203</v>
      </c>
      <c r="D9" s="123"/>
      <c r="E9" s="123"/>
      <c r="F9" s="101"/>
      <c r="G9" s="101"/>
      <c r="H9" s="101"/>
      <c r="I9" s="101"/>
      <c r="J9" s="101"/>
      <c r="K9" s="101"/>
    </row>
    <row r="10" spans="1:11" ht="20.100000000000001" customHeight="1" x14ac:dyDescent="0.25">
      <c r="A10" s="261"/>
      <c r="B10" s="261"/>
      <c r="C10" s="261"/>
      <c r="D10" s="122"/>
      <c r="E10" s="122"/>
      <c r="F10" s="101"/>
      <c r="G10" s="101"/>
      <c r="H10" s="101"/>
      <c r="I10" s="101"/>
      <c r="J10" s="101"/>
      <c r="K10" s="101"/>
    </row>
    <row r="11" spans="1:11" ht="23.1" customHeight="1" x14ac:dyDescent="0.25">
      <c r="A11" s="81" t="s">
        <v>235</v>
      </c>
      <c r="B11" s="158"/>
      <c r="C11" s="158"/>
      <c r="D11" s="122"/>
      <c r="E11" s="122"/>
      <c r="F11" s="101"/>
      <c r="G11" s="101"/>
      <c r="H11" s="101"/>
      <c r="I11" s="101"/>
      <c r="J11" s="101"/>
      <c r="K11" s="101"/>
    </row>
    <row r="12" spans="1:11" ht="23.1" customHeight="1" x14ac:dyDescent="0.25">
      <c r="A12" s="81"/>
      <c r="B12" s="158"/>
      <c r="C12" s="158"/>
      <c r="D12" s="122"/>
      <c r="E12" s="122"/>
      <c r="F12" s="101"/>
      <c r="G12" s="101"/>
      <c r="H12" s="101"/>
      <c r="I12" s="101"/>
      <c r="J12" s="101"/>
      <c r="K12" s="101"/>
    </row>
    <row r="13" spans="1:11" ht="23.1" customHeight="1" x14ac:dyDescent="0.25">
      <c r="A13" s="81" t="s">
        <v>236</v>
      </c>
      <c r="B13" s="158"/>
      <c r="C13" s="158"/>
      <c r="D13" s="122"/>
      <c r="E13" s="122"/>
      <c r="F13" s="101"/>
      <c r="G13" s="101"/>
      <c r="H13" s="101"/>
      <c r="I13" s="101"/>
      <c r="J13" s="101"/>
      <c r="K13" s="101"/>
    </row>
    <row r="14" spans="1:11" ht="23.1" customHeight="1" x14ac:dyDescent="0.25">
      <c r="A14" s="81"/>
      <c r="B14" s="158"/>
      <c r="C14" s="158"/>
      <c r="D14" s="122"/>
      <c r="E14" s="122"/>
      <c r="F14" s="101"/>
      <c r="G14" s="101"/>
      <c r="H14" s="101"/>
      <c r="I14" s="101"/>
      <c r="J14" s="101"/>
      <c r="K14" s="101"/>
    </row>
    <row r="15" spans="1:11" ht="23.1" customHeight="1" x14ac:dyDescent="0.25">
      <c r="A15" s="81" t="s">
        <v>237</v>
      </c>
      <c r="B15" s="158"/>
      <c r="C15" s="158"/>
      <c r="D15" s="122"/>
      <c r="E15" s="122"/>
      <c r="F15" s="101"/>
      <c r="G15" s="101"/>
      <c r="H15" s="101"/>
      <c r="I15" s="101"/>
      <c r="J15" s="101"/>
      <c r="K15" s="101"/>
    </row>
    <row r="16" spans="1:11" ht="23.1" customHeight="1" x14ac:dyDescent="0.25">
      <c r="A16" s="81"/>
      <c r="B16" s="158"/>
      <c r="C16" s="158"/>
      <c r="D16" s="122"/>
      <c r="E16" s="122"/>
      <c r="F16" s="101"/>
      <c r="G16" s="101"/>
      <c r="H16" s="101"/>
      <c r="I16" s="101"/>
      <c r="J16" s="101"/>
      <c r="K16" s="101"/>
    </row>
    <row r="17" spans="1:11" ht="23.1" customHeight="1" x14ac:dyDescent="0.25">
      <c r="A17" s="81" t="s">
        <v>337</v>
      </c>
      <c r="B17" s="158"/>
      <c r="C17" s="158"/>
      <c r="D17" s="122"/>
      <c r="E17" s="122"/>
      <c r="F17" s="101"/>
      <c r="G17" s="101"/>
      <c r="H17" s="101"/>
      <c r="I17" s="101"/>
      <c r="J17" s="101"/>
      <c r="K17" s="101"/>
    </row>
    <row r="18" spans="1:11" ht="23.1" customHeight="1" x14ac:dyDescent="0.25">
      <c r="A18" s="81"/>
      <c r="B18" s="158"/>
      <c r="C18" s="158"/>
      <c r="D18" s="122"/>
      <c r="E18" s="122"/>
      <c r="F18" s="101"/>
      <c r="G18" s="101"/>
      <c r="H18" s="101"/>
      <c r="I18" s="101"/>
      <c r="J18" s="101"/>
      <c r="K18" s="101"/>
    </row>
    <row r="19" spans="1:11" ht="23.1" customHeight="1" x14ac:dyDescent="0.25">
      <c r="A19" s="81" t="s">
        <v>238</v>
      </c>
      <c r="B19" s="158"/>
      <c r="C19" s="158"/>
      <c r="D19" s="123"/>
      <c r="E19" s="123"/>
      <c r="F19" s="101"/>
      <c r="G19" s="101"/>
      <c r="H19" s="101"/>
      <c r="I19" s="101"/>
      <c r="J19" s="101"/>
      <c r="K19" s="101"/>
    </row>
    <row r="20" spans="1:11" ht="23.1" customHeight="1" x14ac:dyDescent="0.25">
      <c r="A20" s="195"/>
      <c r="B20" s="158"/>
      <c r="C20" s="158"/>
      <c r="D20" s="123"/>
      <c r="E20" s="123"/>
      <c r="F20" s="101"/>
      <c r="G20" s="101"/>
      <c r="H20" s="101"/>
      <c r="I20" s="101"/>
      <c r="J20" s="101"/>
      <c r="K20" s="101"/>
    </row>
    <row r="21" spans="1:11" ht="23.1" customHeight="1" x14ac:dyDescent="0.25">
      <c r="A21" s="81" t="s">
        <v>239</v>
      </c>
      <c r="B21" s="158"/>
      <c r="C21" s="158"/>
      <c r="D21" s="123"/>
      <c r="E21" s="123"/>
      <c r="F21" s="101"/>
      <c r="G21" s="101"/>
      <c r="H21" s="101"/>
      <c r="I21" s="101"/>
      <c r="J21" s="101"/>
      <c r="K21" s="101"/>
    </row>
    <row r="22" spans="1:11" ht="23.1" customHeight="1" x14ac:dyDescent="0.25">
      <c r="A22" s="159"/>
      <c r="B22" s="158"/>
      <c r="C22" s="158"/>
      <c r="D22" s="122"/>
      <c r="E22" s="122"/>
      <c r="F22" s="101"/>
      <c r="G22" s="101"/>
      <c r="H22" s="101"/>
      <c r="I22" s="101"/>
      <c r="J22" s="101"/>
      <c r="K22" s="101"/>
    </row>
    <row r="23" spans="1:11" ht="23.1" customHeight="1" x14ac:dyDescent="0.25">
      <c r="A23" s="160" t="s">
        <v>199</v>
      </c>
      <c r="B23" s="112"/>
      <c r="C23" s="112"/>
      <c r="D23" s="122"/>
      <c r="E23" s="122"/>
      <c r="F23" s="101"/>
      <c r="G23" s="101"/>
      <c r="H23" s="101"/>
      <c r="I23" s="101"/>
      <c r="J23" s="101"/>
      <c r="K23" s="101"/>
    </row>
    <row r="24" spans="1:11" ht="23.1" customHeight="1" x14ac:dyDescent="0.25">
      <c r="A24" s="159"/>
      <c r="B24" s="158"/>
      <c r="C24" s="158"/>
      <c r="D24" s="122"/>
      <c r="E24" s="122"/>
      <c r="F24" s="101"/>
      <c r="G24" s="101"/>
      <c r="H24" s="101"/>
      <c r="I24" s="101"/>
      <c r="J24" s="101"/>
      <c r="K24" s="101"/>
    </row>
    <row r="25" spans="1:11" ht="23.1" customHeight="1" x14ac:dyDescent="0.25">
      <c r="A25" s="160" t="s">
        <v>240</v>
      </c>
      <c r="B25" s="161"/>
      <c r="C25" s="161"/>
      <c r="D25" s="122"/>
      <c r="E25" s="122"/>
      <c r="F25" s="101"/>
      <c r="G25" s="101"/>
      <c r="H25" s="101"/>
      <c r="I25" s="101"/>
      <c r="J25" s="101"/>
      <c r="K25" s="101"/>
    </row>
    <row r="26" spans="1:11" ht="23.1" customHeight="1" x14ac:dyDescent="0.25">
      <c r="A26" s="147"/>
      <c r="B26" s="158"/>
      <c r="C26" s="158"/>
      <c r="D26" s="123"/>
      <c r="E26" s="162"/>
      <c r="F26" s="101"/>
      <c r="G26" s="101"/>
      <c r="H26" s="101"/>
      <c r="I26" s="101"/>
      <c r="J26" s="101"/>
      <c r="K26" s="101"/>
    </row>
    <row r="27" spans="1:11" ht="23.1" customHeight="1" x14ac:dyDescent="0.25">
      <c r="A27" s="163" t="s">
        <v>241</v>
      </c>
      <c r="B27" s="161"/>
      <c r="C27" s="161"/>
      <c r="D27" s="122"/>
      <c r="E27" s="122"/>
      <c r="F27" s="101"/>
      <c r="G27" s="101"/>
      <c r="H27" s="101"/>
      <c r="I27" s="101"/>
      <c r="J27" s="101"/>
      <c r="K27" s="101"/>
    </row>
    <row r="28" spans="1:11" ht="23.1" customHeight="1" x14ac:dyDescent="0.25">
      <c r="A28" s="159"/>
      <c r="B28" s="158"/>
      <c r="C28" s="158"/>
      <c r="D28" s="122"/>
      <c r="E28" s="122"/>
      <c r="F28" s="101"/>
      <c r="G28" s="101"/>
      <c r="H28" s="101"/>
      <c r="I28" s="101"/>
      <c r="J28" s="101"/>
      <c r="K28" s="101"/>
    </row>
    <row r="29" spans="1:11" ht="23.1" customHeight="1" x14ac:dyDescent="0.25">
      <c r="A29" s="160" t="s">
        <v>242</v>
      </c>
      <c r="B29" s="161"/>
      <c r="C29" s="161"/>
      <c r="D29" s="122"/>
      <c r="E29" s="122"/>
      <c r="F29" s="101"/>
      <c r="G29" s="101"/>
      <c r="H29" s="101"/>
      <c r="I29" s="101"/>
      <c r="J29" s="101"/>
      <c r="K29" s="101"/>
    </row>
    <row r="30" spans="1:11" ht="23.1" customHeight="1" x14ac:dyDescent="0.25">
      <c r="A30" s="159"/>
      <c r="B30" s="158"/>
      <c r="C30" s="158"/>
      <c r="D30" s="122"/>
      <c r="E30" s="122"/>
      <c r="F30" s="101"/>
      <c r="G30" s="101"/>
      <c r="H30" s="101"/>
      <c r="I30" s="101"/>
      <c r="J30" s="101"/>
      <c r="K30" s="101"/>
    </row>
    <row r="31" spans="1:11" ht="27.9" customHeight="1" x14ac:dyDescent="0.25">
      <c r="A31" s="186" t="s">
        <v>6</v>
      </c>
      <c r="B31" s="120"/>
      <c r="C31" s="120"/>
      <c r="D31" s="122"/>
      <c r="E31" s="122"/>
      <c r="F31" s="101"/>
      <c r="G31" s="101"/>
      <c r="H31" s="101"/>
      <c r="I31" s="101"/>
      <c r="J31" s="101"/>
      <c r="K31" s="101"/>
    </row>
    <row r="32" spans="1:11" ht="15.9" customHeight="1" x14ac:dyDescent="0.25">
      <c r="A32" s="121"/>
      <c r="B32" s="122"/>
      <c r="C32" s="122"/>
      <c r="D32" s="122"/>
      <c r="E32" s="122"/>
      <c r="F32" s="101"/>
      <c r="G32" s="101"/>
      <c r="H32" s="101"/>
      <c r="I32" s="101"/>
      <c r="J32" s="101"/>
      <c r="K32" s="101"/>
    </row>
    <row r="33" spans="1:11" ht="15.9" customHeight="1" x14ac:dyDescent="0.25">
      <c r="A33" s="295" t="s">
        <v>243</v>
      </c>
      <c r="B33" s="295"/>
      <c r="C33" s="295"/>
      <c r="D33" s="123"/>
      <c r="E33" s="123"/>
      <c r="F33" s="101"/>
      <c r="G33" s="101"/>
      <c r="H33" s="101"/>
      <c r="I33" s="101"/>
      <c r="J33" s="101"/>
      <c r="K33" s="101"/>
    </row>
    <row r="34" spans="1:11" ht="12.75" customHeight="1" x14ac:dyDescent="0.25">
      <c r="A34" s="164"/>
      <c r="B34" s="164"/>
      <c r="C34" s="164"/>
    </row>
    <row r="35" spans="1:11" ht="12.75" customHeight="1" x14ac:dyDescent="0.25">
      <c r="A35" s="164"/>
      <c r="B35" s="164"/>
      <c r="C35" s="164"/>
    </row>
    <row r="36" spans="1:11" ht="12.75" customHeight="1" x14ac:dyDescent="0.25">
      <c r="A36" s="164"/>
      <c r="B36" s="164"/>
      <c r="C36" s="164"/>
    </row>
    <row r="37" spans="1:11" ht="12.75" customHeight="1" x14ac:dyDescent="0.25">
      <c r="A37" s="164"/>
      <c r="B37" s="164"/>
      <c r="C37" s="164"/>
    </row>
    <row r="38" spans="1:11" ht="12.75" customHeight="1" x14ac:dyDescent="0.25">
      <c r="A38" s="164"/>
      <c r="B38" s="164"/>
      <c r="C38" s="164"/>
    </row>
    <row r="39" spans="1:11" ht="12.75" customHeight="1" x14ac:dyDescent="0.25">
      <c r="A39" s="164"/>
      <c r="B39" s="164"/>
      <c r="C39" s="164"/>
    </row>
    <row r="40" spans="1:11" ht="12.75" customHeight="1" x14ac:dyDescent="0.25">
      <c r="A40" s="164"/>
      <c r="B40" s="164"/>
      <c r="C40" s="164"/>
    </row>
    <row r="41" spans="1:11" ht="12.75" customHeight="1" x14ac:dyDescent="0.25">
      <c r="A41" s="164"/>
      <c r="B41" s="164"/>
      <c r="C41" s="164"/>
    </row>
    <row r="42" spans="1:11" ht="12.75" customHeight="1" x14ac:dyDescent="0.25">
      <c r="A42" s="164"/>
      <c r="B42" s="164"/>
      <c r="C42" s="164"/>
    </row>
    <row r="43" spans="1:11" ht="12.75" customHeight="1" x14ac:dyDescent="0.25">
      <c r="A43" s="164"/>
      <c r="B43" s="164"/>
      <c r="C43" s="164"/>
    </row>
    <row r="44" spans="1:11" ht="12.75" customHeight="1" x14ac:dyDescent="0.25">
      <c r="A44" s="164"/>
      <c r="B44" s="164"/>
      <c r="C44" s="164"/>
    </row>
    <row r="45" spans="1:11" ht="12.75" customHeight="1" x14ac:dyDescent="0.25">
      <c r="A45" s="164"/>
      <c r="B45" s="164"/>
      <c r="C45" s="164"/>
    </row>
    <row r="46" spans="1:11" ht="12.75" customHeight="1" x14ac:dyDescent="0.25">
      <c r="A46" s="164"/>
      <c r="B46" s="164"/>
      <c r="C46" s="164"/>
    </row>
    <row r="47" spans="1:11" ht="12.75" customHeight="1" x14ac:dyDescent="0.25">
      <c r="A47" s="164"/>
      <c r="B47" s="164"/>
      <c r="C47" s="164"/>
    </row>
    <row r="48" spans="1:11" ht="12.75" customHeight="1" x14ac:dyDescent="0.25">
      <c r="A48" s="164"/>
      <c r="B48" s="164"/>
      <c r="C48" s="164"/>
    </row>
    <row r="49" spans="1:3" ht="12.75" customHeight="1" x14ac:dyDescent="0.25">
      <c r="A49" s="164"/>
      <c r="B49" s="164"/>
      <c r="C49" s="164"/>
    </row>
    <row r="50" spans="1:3" ht="12.75" customHeight="1" x14ac:dyDescent="0.25">
      <c r="A50" s="164"/>
      <c r="B50" s="164"/>
      <c r="C50" s="164"/>
    </row>
    <row r="51" spans="1:3" ht="12.75" customHeight="1" x14ac:dyDescent="0.25">
      <c r="A51" s="164"/>
      <c r="B51" s="164"/>
      <c r="C51" s="164"/>
    </row>
    <row r="52" spans="1:3" ht="12.75" customHeight="1" x14ac:dyDescent="0.25">
      <c r="A52" s="164"/>
      <c r="B52" s="164"/>
      <c r="C52" s="164"/>
    </row>
    <row r="53" spans="1:3" ht="12.75" customHeight="1" x14ac:dyDescent="0.25">
      <c r="A53" s="164"/>
      <c r="B53" s="164"/>
      <c r="C53" s="164"/>
    </row>
    <row r="54" spans="1:3" ht="12.75" customHeight="1" x14ac:dyDescent="0.25">
      <c r="A54" s="164"/>
      <c r="B54" s="164"/>
      <c r="C54" s="164"/>
    </row>
    <row r="55" spans="1:3" ht="12.75" customHeight="1" x14ac:dyDescent="0.25">
      <c r="A55" s="164"/>
      <c r="B55" s="164"/>
      <c r="C55" s="164"/>
    </row>
    <row r="56" spans="1:3" ht="12.75" customHeight="1" x14ac:dyDescent="0.25">
      <c r="A56" s="164"/>
      <c r="B56" s="164"/>
      <c r="C56" s="164"/>
    </row>
    <row r="57" spans="1:3" ht="12.75" customHeight="1" x14ac:dyDescent="0.25">
      <c r="A57" s="164"/>
      <c r="B57" s="164"/>
      <c r="C57" s="164"/>
    </row>
    <row r="58" spans="1:3" ht="12.75" customHeight="1" x14ac:dyDescent="0.25">
      <c r="A58" s="164"/>
      <c r="B58" s="164"/>
      <c r="C58" s="164"/>
    </row>
    <row r="59" spans="1:3" ht="12.75" customHeight="1" x14ac:dyDescent="0.25">
      <c r="A59" s="164"/>
      <c r="B59" s="164"/>
      <c r="C59" s="164"/>
    </row>
    <row r="60" spans="1:3" ht="12.75" customHeight="1" x14ac:dyDescent="0.25">
      <c r="A60" s="164"/>
      <c r="B60" s="164"/>
      <c r="C60" s="164"/>
    </row>
    <row r="61" spans="1:3" ht="12.75" customHeight="1" x14ac:dyDescent="0.25">
      <c r="A61" s="164"/>
      <c r="B61" s="164"/>
      <c r="C61" s="164"/>
    </row>
    <row r="62" spans="1:3" ht="12.75" customHeight="1" x14ac:dyDescent="0.25">
      <c r="A62" s="164"/>
      <c r="B62" s="164"/>
      <c r="C62" s="164"/>
    </row>
    <row r="63" spans="1:3" ht="12.75" customHeight="1" x14ac:dyDescent="0.25">
      <c r="A63" s="164"/>
      <c r="B63" s="164"/>
      <c r="C63" s="164"/>
    </row>
    <row r="64" spans="1:3" ht="12.75" customHeight="1" x14ac:dyDescent="0.25">
      <c r="A64" s="164"/>
      <c r="B64" s="164"/>
      <c r="C64" s="164"/>
    </row>
    <row r="65" spans="1:3" ht="12.75" customHeight="1" x14ac:dyDescent="0.25">
      <c r="A65" s="164"/>
      <c r="B65" s="164"/>
      <c r="C65" s="164"/>
    </row>
    <row r="66" spans="1:3" ht="12.75" customHeight="1" x14ac:dyDescent="0.25">
      <c r="A66" s="164"/>
      <c r="B66" s="164"/>
      <c r="C66" s="164"/>
    </row>
    <row r="67" spans="1:3" ht="12.75" customHeight="1" x14ac:dyDescent="0.25">
      <c r="A67" s="164"/>
      <c r="B67" s="164"/>
      <c r="C67" s="164"/>
    </row>
    <row r="68" spans="1:3" ht="12.75" customHeight="1" x14ac:dyDescent="0.25">
      <c r="A68" s="164"/>
      <c r="B68" s="164"/>
      <c r="C68" s="164"/>
    </row>
    <row r="69" spans="1:3" ht="12.75" customHeight="1" x14ac:dyDescent="0.25">
      <c r="A69" s="164"/>
      <c r="B69" s="164"/>
      <c r="C69" s="164"/>
    </row>
    <row r="70" spans="1:3" ht="12.75" customHeight="1" x14ac:dyDescent="0.25">
      <c r="A70" s="164"/>
      <c r="B70" s="164"/>
      <c r="C70" s="164"/>
    </row>
    <row r="71" spans="1:3" ht="12.75" customHeight="1" x14ac:dyDescent="0.25">
      <c r="A71" s="164"/>
      <c r="B71" s="164"/>
      <c r="C71" s="164"/>
    </row>
    <row r="72" spans="1:3" ht="12.75" customHeight="1" x14ac:dyDescent="0.25">
      <c r="A72" s="164"/>
      <c r="B72" s="164"/>
      <c r="C72" s="164"/>
    </row>
    <row r="73" spans="1:3" ht="12.75" customHeight="1" x14ac:dyDescent="0.25">
      <c r="A73" s="164"/>
      <c r="B73" s="164"/>
      <c r="C73" s="164"/>
    </row>
    <row r="74" spans="1:3" ht="12.75" customHeight="1" x14ac:dyDescent="0.25">
      <c r="A74" s="164"/>
      <c r="B74" s="164"/>
      <c r="C74" s="164"/>
    </row>
    <row r="75" spans="1:3" ht="12.75" customHeight="1" x14ac:dyDescent="0.25">
      <c r="A75" s="164"/>
      <c r="B75" s="164"/>
      <c r="C75" s="164"/>
    </row>
    <row r="76" spans="1:3" ht="12.75" customHeight="1" x14ac:dyDescent="0.25">
      <c r="A76" s="164"/>
      <c r="B76" s="164"/>
      <c r="C76" s="164"/>
    </row>
    <row r="77" spans="1:3" ht="12.75" customHeight="1" x14ac:dyDescent="0.25">
      <c r="A77" s="164"/>
      <c r="B77" s="164"/>
      <c r="C77" s="164"/>
    </row>
    <row r="78" spans="1:3" ht="12.75" customHeight="1" x14ac:dyDescent="0.25">
      <c r="A78" s="164"/>
      <c r="B78" s="164"/>
      <c r="C78" s="164"/>
    </row>
    <row r="79" spans="1:3" ht="12.75" customHeight="1" x14ac:dyDescent="0.25">
      <c r="A79" s="164"/>
      <c r="B79" s="164"/>
      <c r="C79" s="164"/>
    </row>
    <row r="80" spans="1:3" ht="12.75" customHeight="1" x14ac:dyDescent="0.25">
      <c r="A80" s="164"/>
      <c r="B80" s="164"/>
      <c r="C80" s="164"/>
    </row>
    <row r="81" spans="1:3" ht="12.75" customHeight="1" x14ac:dyDescent="0.25">
      <c r="A81" s="164"/>
      <c r="B81" s="164"/>
      <c r="C81" s="164"/>
    </row>
    <row r="82" spans="1:3" ht="12.75" customHeight="1" x14ac:dyDescent="0.25">
      <c r="A82" s="164"/>
      <c r="B82" s="164"/>
      <c r="C82" s="164"/>
    </row>
    <row r="83" spans="1:3" ht="12.75" customHeight="1" x14ac:dyDescent="0.25">
      <c r="A83" s="164"/>
      <c r="B83" s="164"/>
      <c r="C83" s="164"/>
    </row>
    <row r="84" spans="1:3" ht="12.75" customHeight="1" x14ac:dyDescent="0.25">
      <c r="A84" s="164"/>
      <c r="B84" s="164"/>
      <c r="C84" s="164"/>
    </row>
    <row r="85" spans="1:3" ht="12.75" customHeight="1" x14ac:dyDescent="0.25">
      <c r="A85" s="164"/>
      <c r="B85" s="164"/>
      <c r="C85" s="164"/>
    </row>
    <row r="86" spans="1:3" ht="12.75" customHeight="1" x14ac:dyDescent="0.25">
      <c r="A86" s="164"/>
      <c r="B86" s="164"/>
      <c r="C86" s="164"/>
    </row>
    <row r="87" spans="1:3" ht="12.75" customHeight="1" x14ac:dyDescent="0.25">
      <c r="A87" s="164"/>
      <c r="B87" s="164"/>
      <c r="C87" s="164"/>
    </row>
    <row r="88" spans="1:3" ht="12.75" customHeight="1" x14ac:dyDescent="0.25">
      <c r="A88" s="164"/>
      <c r="B88" s="164"/>
      <c r="C88" s="164"/>
    </row>
    <row r="89" spans="1:3" ht="12.75" customHeight="1" x14ac:dyDescent="0.25">
      <c r="A89" s="164"/>
      <c r="B89" s="164"/>
      <c r="C89" s="164"/>
    </row>
    <row r="90" spans="1:3" ht="12.75" customHeight="1" x14ac:dyDescent="0.25">
      <c r="A90" s="164"/>
      <c r="B90" s="164"/>
      <c r="C90" s="164"/>
    </row>
    <row r="91" spans="1:3" ht="12.75" customHeight="1" x14ac:dyDescent="0.25">
      <c r="A91" s="164"/>
      <c r="B91" s="164"/>
      <c r="C91" s="164"/>
    </row>
    <row r="92" spans="1:3" ht="12.75" customHeight="1" x14ac:dyDescent="0.25">
      <c r="A92" s="164"/>
      <c r="B92" s="164"/>
      <c r="C92" s="164"/>
    </row>
    <row r="93" spans="1:3" ht="12.75" customHeight="1" x14ac:dyDescent="0.25">
      <c r="A93" s="164"/>
      <c r="B93" s="164"/>
      <c r="C93" s="164"/>
    </row>
    <row r="94" spans="1:3" ht="12.75" customHeight="1" x14ac:dyDescent="0.25">
      <c r="A94" s="164"/>
      <c r="B94" s="164"/>
      <c r="C94" s="164"/>
    </row>
    <row r="95" spans="1:3" ht="12.75" customHeight="1" x14ac:dyDescent="0.25">
      <c r="A95" s="164"/>
      <c r="B95" s="164"/>
      <c r="C95" s="164"/>
    </row>
    <row r="96" spans="1:3" ht="12.75" customHeight="1" x14ac:dyDescent="0.25">
      <c r="A96" s="164"/>
      <c r="B96" s="164"/>
      <c r="C96" s="164"/>
    </row>
    <row r="97" spans="1:3" ht="12.75" customHeight="1" x14ac:dyDescent="0.25">
      <c r="A97" s="164"/>
      <c r="B97" s="164"/>
      <c r="C97" s="164"/>
    </row>
    <row r="98" spans="1:3" ht="12.75" customHeight="1" x14ac:dyDescent="0.25">
      <c r="A98" s="164"/>
      <c r="B98" s="164"/>
      <c r="C98" s="164"/>
    </row>
    <row r="99" spans="1:3" ht="12.75" customHeight="1" x14ac:dyDescent="0.25">
      <c r="A99" s="164"/>
      <c r="B99" s="164"/>
      <c r="C99" s="164"/>
    </row>
    <row r="100" spans="1:3" ht="12.75" customHeight="1" x14ac:dyDescent="0.25">
      <c r="A100" s="164"/>
      <c r="B100" s="164"/>
      <c r="C100" s="164"/>
    </row>
    <row r="101" spans="1:3" ht="12.75" customHeight="1" x14ac:dyDescent="0.25">
      <c r="A101" s="164"/>
      <c r="B101" s="164"/>
      <c r="C101" s="164"/>
    </row>
    <row r="102" spans="1:3" ht="12.75" customHeight="1" x14ac:dyDescent="0.25">
      <c r="A102" s="164"/>
      <c r="B102" s="164"/>
      <c r="C102" s="164"/>
    </row>
    <row r="103" spans="1:3" ht="12.75" customHeight="1" x14ac:dyDescent="0.25">
      <c r="A103" s="164"/>
      <c r="B103" s="164"/>
      <c r="C103" s="164"/>
    </row>
    <row r="104" spans="1:3" ht="12.75" customHeight="1" x14ac:dyDescent="0.25">
      <c r="A104" s="164"/>
      <c r="B104" s="164"/>
      <c r="C104" s="164"/>
    </row>
    <row r="105" spans="1:3" ht="12.75" customHeight="1" x14ac:dyDescent="0.25">
      <c r="A105" s="164"/>
      <c r="B105" s="164"/>
      <c r="C105" s="164"/>
    </row>
    <row r="106" spans="1:3" ht="12.75" customHeight="1" x14ac:dyDescent="0.25">
      <c r="A106" s="164"/>
      <c r="B106" s="164"/>
      <c r="C106" s="164"/>
    </row>
    <row r="107" spans="1:3" ht="12.75" customHeight="1" x14ac:dyDescent="0.25">
      <c r="A107" s="164"/>
      <c r="B107" s="164"/>
      <c r="C107" s="164"/>
    </row>
    <row r="108" spans="1:3" ht="12.75" customHeight="1" x14ac:dyDescent="0.25">
      <c r="A108" s="164"/>
      <c r="B108" s="164"/>
      <c r="C108" s="164"/>
    </row>
    <row r="109" spans="1:3" ht="12.75" customHeight="1" x14ac:dyDescent="0.25">
      <c r="A109" s="164"/>
      <c r="B109" s="164"/>
      <c r="C109" s="164"/>
    </row>
    <row r="110" spans="1:3" ht="12.75" customHeight="1" x14ac:dyDescent="0.25">
      <c r="A110" s="164"/>
      <c r="B110" s="164"/>
      <c r="C110" s="164"/>
    </row>
    <row r="111" spans="1:3" ht="12.75" customHeight="1" x14ac:dyDescent="0.25">
      <c r="A111" s="164"/>
      <c r="B111" s="164"/>
      <c r="C111" s="164"/>
    </row>
    <row r="112" spans="1:3" ht="12.75" customHeight="1" x14ac:dyDescent="0.25">
      <c r="A112" s="164"/>
      <c r="B112" s="164"/>
      <c r="C112" s="164"/>
    </row>
    <row r="113" spans="1:3" ht="12.75" customHeight="1" x14ac:dyDescent="0.25">
      <c r="A113" s="164"/>
      <c r="B113" s="164"/>
      <c r="C113" s="164"/>
    </row>
    <row r="114" spans="1:3" ht="12.75" customHeight="1" x14ac:dyDescent="0.25">
      <c r="A114" s="164"/>
      <c r="B114" s="164"/>
      <c r="C114" s="164"/>
    </row>
    <row r="115" spans="1:3" ht="12.75" customHeight="1" x14ac:dyDescent="0.25">
      <c r="A115" s="164"/>
      <c r="B115" s="164"/>
      <c r="C115" s="164"/>
    </row>
    <row r="116" spans="1:3" ht="12.75" customHeight="1" x14ac:dyDescent="0.25">
      <c r="A116" s="164"/>
      <c r="B116" s="164"/>
      <c r="C116" s="164"/>
    </row>
    <row r="117" spans="1:3" ht="12.75" customHeight="1" x14ac:dyDescent="0.25">
      <c r="A117" s="164"/>
      <c r="B117" s="164"/>
      <c r="C117" s="164"/>
    </row>
    <row r="118" spans="1:3" ht="12.75" customHeight="1" x14ac:dyDescent="0.25">
      <c r="A118" s="164"/>
      <c r="B118" s="164"/>
      <c r="C118" s="164"/>
    </row>
    <row r="119" spans="1:3" ht="12.75" customHeight="1" x14ac:dyDescent="0.25">
      <c r="A119" s="164"/>
      <c r="B119" s="164"/>
      <c r="C119" s="164"/>
    </row>
    <row r="120" spans="1:3" ht="12.75" customHeight="1" x14ac:dyDescent="0.25">
      <c r="A120" s="164"/>
      <c r="B120" s="164"/>
      <c r="C120" s="164"/>
    </row>
    <row r="121" spans="1:3" ht="12.75" customHeight="1" x14ac:dyDescent="0.25">
      <c r="A121" s="164"/>
      <c r="B121" s="164"/>
      <c r="C121" s="164"/>
    </row>
    <row r="122" spans="1:3" ht="12.75" customHeight="1" x14ac:dyDescent="0.25">
      <c r="A122" s="164"/>
      <c r="B122" s="164"/>
      <c r="C122" s="164"/>
    </row>
    <row r="123" spans="1:3" ht="12.75" customHeight="1" x14ac:dyDescent="0.25">
      <c r="A123" s="164"/>
      <c r="B123" s="164"/>
      <c r="C123" s="164"/>
    </row>
    <row r="124" spans="1:3" ht="12.75" customHeight="1" x14ac:dyDescent="0.25">
      <c r="A124" s="164"/>
      <c r="B124" s="164"/>
      <c r="C124" s="164"/>
    </row>
    <row r="125" spans="1:3" ht="12.75" customHeight="1" x14ac:dyDescent="0.25">
      <c r="A125" s="164"/>
      <c r="B125" s="164"/>
      <c r="C125" s="164"/>
    </row>
    <row r="126" spans="1:3" ht="12.75" customHeight="1" x14ac:dyDescent="0.25">
      <c r="A126" s="164"/>
      <c r="B126" s="164"/>
      <c r="C126" s="164"/>
    </row>
    <row r="127" spans="1:3" ht="12.75" customHeight="1" x14ac:dyDescent="0.25">
      <c r="A127" s="164"/>
      <c r="B127" s="164"/>
      <c r="C127" s="164"/>
    </row>
    <row r="128" spans="1:3" ht="12.75" customHeight="1" x14ac:dyDescent="0.25">
      <c r="A128" s="164"/>
      <c r="B128" s="164"/>
      <c r="C128" s="164"/>
    </row>
    <row r="129" spans="1:3" ht="12.75" customHeight="1" x14ac:dyDescent="0.25">
      <c r="A129" s="164"/>
      <c r="B129" s="164"/>
      <c r="C129" s="164"/>
    </row>
    <row r="130" spans="1:3" ht="12.75" customHeight="1" x14ac:dyDescent="0.25">
      <c r="A130" s="164"/>
      <c r="B130" s="164"/>
      <c r="C130" s="164"/>
    </row>
    <row r="131" spans="1:3" ht="12.75" customHeight="1" x14ac:dyDescent="0.25">
      <c r="A131" s="164"/>
      <c r="B131" s="164"/>
      <c r="C131" s="164"/>
    </row>
    <row r="132" spans="1:3" ht="12.75" customHeight="1" x14ac:dyDescent="0.25">
      <c r="A132" s="164"/>
      <c r="B132" s="164"/>
      <c r="C132" s="164"/>
    </row>
    <row r="133" spans="1:3" ht="12.75" customHeight="1" x14ac:dyDescent="0.25">
      <c r="A133" s="164"/>
      <c r="B133" s="164"/>
      <c r="C133" s="164"/>
    </row>
    <row r="134" spans="1:3" ht="12.75" customHeight="1" x14ac:dyDescent="0.25">
      <c r="A134" s="164"/>
      <c r="B134" s="164"/>
      <c r="C134" s="164"/>
    </row>
    <row r="135" spans="1:3" ht="12.75" customHeight="1" x14ac:dyDescent="0.25">
      <c r="A135" s="164"/>
      <c r="B135" s="164"/>
      <c r="C135" s="164"/>
    </row>
    <row r="136" spans="1:3" ht="12.75" customHeight="1" x14ac:dyDescent="0.25">
      <c r="A136" s="164"/>
      <c r="B136" s="164"/>
      <c r="C136" s="164"/>
    </row>
    <row r="137" spans="1:3" ht="12.75" customHeight="1" x14ac:dyDescent="0.25">
      <c r="A137" s="164"/>
      <c r="B137" s="164"/>
      <c r="C137" s="164"/>
    </row>
    <row r="138" spans="1:3" ht="12.75" customHeight="1" x14ac:dyDescent="0.25">
      <c r="A138" s="164"/>
      <c r="B138" s="164"/>
      <c r="C138" s="164"/>
    </row>
    <row r="139" spans="1:3" ht="12.75" customHeight="1" x14ac:dyDescent="0.25">
      <c r="A139" s="164"/>
      <c r="B139" s="164"/>
      <c r="C139" s="164"/>
    </row>
    <row r="140" spans="1:3" ht="12.75" customHeight="1" x14ac:dyDescent="0.25">
      <c r="A140" s="164"/>
      <c r="B140" s="164"/>
      <c r="C140" s="164"/>
    </row>
    <row r="141" spans="1:3" ht="12.75" customHeight="1" x14ac:dyDescent="0.25">
      <c r="A141" s="164"/>
      <c r="B141" s="164"/>
      <c r="C141" s="164"/>
    </row>
    <row r="142" spans="1:3" ht="12.75" customHeight="1" x14ac:dyDescent="0.25">
      <c r="A142" s="164"/>
      <c r="B142" s="164"/>
      <c r="C142" s="164"/>
    </row>
    <row r="143" spans="1:3" ht="12.75" customHeight="1" x14ac:dyDescent="0.25">
      <c r="A143" s="164"/>
      <c r="B143" s="164"/>
      <c r="C143" s="164"/>
    </row>
    <row r="144" spans="1:3" ht="12.75" customHeight="1" x14ac:dyDescent="0.25">
      <c r="A144" s="164"/>
      <c r="B144" s="164"/>
      <c r="C144" s="164"/>
    </row>
    <row r="145" spans="1:3" ht="12.75" customHeight="1" x14ac:dyDescent="0.25">
      <c r="A145" s="164"/>
      <c r="B145" s="164"/>
      <c r="C145" s="164"/>
    </row>
    <row r="146" spans="1:3" ht="12.75" customHeight="1" x14ac:dyDescent="0.25">
      <c r="A146" s="164"/>
      <c r="B146" s="164"/>
      <c r="C146" s="164"/>
    </row>
    <row r="147" spans="1:3" ht="12.75" customHeight="1" x14ac:dyDescent="0.25">
      <c r="A147" s="164"/>
      <c r="B147" s="164"/>
      <c r="C147" s="164"/>
    </row>
    <row r="148" spans="1:3" ht="12.75" customHeight="1" x14ac:dyDescent="0.25">
      <c r="A148" s="164"/>
      <c r="B148" s="164"/>
      <c r="C148" s="164"/>
    </row>
    <row r="149" spans="1:3" ht="12.75" customHeight="1" x14ac:dyDescent="0.25">
      <c r="A149" s="164"/>
      <c r="B149" s="164"/>
      <c r="C149" s="164"/>
    </row>
    <row r="150" spans="1:3" ht="12.75" customHeight="1" x14ac:dyDescent="0.25">
      <c r="A150" s="164"/>
      <c r="B150" s="164"/>
      <c r="C150" s="164"/>
    </row>
    <row r="151" spans="1:3" ht="12.75" customHeight="1" x14ac:dyDescent="0.25">
      <c r="A151" s="164"/>
      <c r="B151" s="164"/>
      <c r="C151" s="164"/>
    </row>
    <row r="152" spans="1:3" ht="12.75" customHeight="1" x14ac:dyDescent="0.25">
      <c r="A152" s="164"/>
      <c r="B152" s="164"/>
      <c r="C152" s="164"/>
    </row>
    <row r="153" spans="1:3" ht="12.75" customHeight="1" x14ac:dyDescent="0.25">
      <c r="A153" s="164"/>
      <c r="B153" s="164"/>
      <c r="C153" s="164"/>
    </row>
    <row r="154" spans="1:3" ht="12.75" customHeight="1" x14ac:dyDescent="0.25">
      <c r="A154" s="164"/>
      <c r="B154" s="164"/>
      <c r="C154" s="164"/>
    </row>
    <row r="155" spans="1:3" ht="12.75" customHeight="1" x14ac:dyDescent="0.25">
      <c r="A155" s="164"/>
      <c r="B155" s="164"/>
      <c r="C155" s="164"/>
    </row>
    <row r="156" spans="1:3" ht="12.75" customHeight="1" x14ac:dyDescent="0.25">
      <c r="A156" s="164"/>
      <c r="B156" s="164"/>
      <c r="C156" s="164"/>
    </row>
    <row r="157" spans="1:3" ht="12.75" customHeight="1" x14ac:dyDescent="0.25">
      <c r="A157" s="164"/>
      <c r="B157" s="164"/>
      <c r="C157" s="164"/>
    </row>
    <row r="158" spans="1:3" ht="12.75" customHeight="1" x14ac:dyDescent="0.25">
      <c r="A158" s="164"/>
      <c r="B158" s="164"/>
      <c r="C158" s="164"/>
    </row>
    <row r="159" spans="1:3" ht="12.75" customHeight="1" x14ac:dyDescent="0.25">
      <c r="A159" s="164"/>
      <c r="B159" s="164"/>
      <c r="C159" s="164"/>
    </row>
    <row r="160" spans="1:3" ht="12.75" customHeight="1" x14ac:dyDescent="0.25">
      <c r="A160" s="164"/>
      <c r="B160" s="164"/>
      <c r="C160" s="164"/>
    </row>
    <row r="161" spans="1:3" ht="12.75" customHeight="1" x14ac:dyDescent="0.25">
      <c r="A161" s="164"/>
      <c r="B161" s="164"/>
      <c r="C161" s="164"/>
    </row>
    <row r="162" spans="1:3" ht="12.75" customHeight="1" x14ac:dyDescent="0.25">
      <c r="A162" s="164"/>
      <c r="B162" s="164"/>
      <c r="C162" s="164"/>
    </row>
    <row r="163" spans="1:3" ht="12.75" customHeight="1" x14ac:dyDescent="0.25">
      <c r="A163" s="164"/>
      <c r="B163" s="164"/>
      <c r="C163" s="164"/>
    </row>
    <row r="164" spans="1:3" ht="12.75" customHeight="1" x14ac:dyDescent="0.25">
      <c r="A164" s="164"/>
      <c r="B164" s="164"/>
      <c r="C164" s="164"/>
    </row>
    <row r="165" spans="1:3" ht="12.75" customHeight="1" x14ac:dyDescent="0.25">
      <c r="A165" s="164"/>
      <c r="B165" s="164"/>
      <c r="C165" s="164"/>
    </row>
    <row r="166" spans="1:3" ht="12.75" customHeight="1" x14ac:dyDescent="0.25">
      <c r="A166" s="164"/>
      <c r="B166" s="164"/>
      <c r="C166" s="164"/>
    </row>
    <row r="167" spans="1:3" ht="12.75" customHeight="1" x14ac:dyDescent="0.25">
      <c r="A167" s="164"/>
      <c r="B167" s="164"/>
      <c r="C167" s="164"/>
    </row>
    <row r="168" spans="1:3" ht="12.75" customHeight="1" x14ac:dyDescent="0.25">
      <c r="A168" s="164"/>
      <c r="B168" s="164"/>
      <c r="C168" s="164"/>
    </row>
    <row r="169" spans="1:3" ht="12.75" customHeight="1" x14ac:dyDescent="0.25">
      <c r="A169" s="164"/>
      <c r="B169" s="164"/>
      <c r="C169" s="164"/>
    </row>
    <row r="170" spans="1:3" ht="12.75" customHeight="1" x14ac:dyDescent="0.25">
      <c r="A170" s="164"/>
      <c r="B170" s="164"/>
      <c r="C170" s="164"/>
    </row>
    <row r="171" spans="1:3" ht="12.75" customHeight="1" x14ac:dyDescent="0.25">
      <c r="A171" s="164"/>
      <c r="B171" s="164"/>
      <c r="C171" s="164"/>
    </row>
    <row r="172" spans="1:3" ht="12.75" customHeight="1" x14ac:dyDescent="0.25">
      <c r="A172" s="164"/>
      <c r="B172" s="164"/>
      <c r="C172" s="164"/>
    </row>
    <row r="173" spans="1:3" ht="12.75" customHeight="1" x14ac:dyDescent="0.25">
      <c r="A173" s="164"/>
      <c r="B173" s="164"/>
      <c r="C173" s="164"/>
    </row>
    <row r="174" spans="1:3" ht="12.75" customHeight="1" x14ac:dyDescent="0.25">
      <c r="A174" s="164"/>
      <c r="B174" s="164"/>
      <c r="C174" s="164"/>
    </row>
    <row r="175" spans="1:3" ht="12.75" customHeight="1" x14ac:dyDescent="0.25">
      <c r="A175" s="164"/>
      <c r="B175" s="164"/>
      <c r="C175" s="164"/>
    </row>
    <row r="176" spans="1:3" ht="12.75" customHeight="1" x14ac:dyDescent="0.25">
      <c r="A176" s="164"/>
      <c r="B176" s="164"/>
      <c r="C176" s="164"/>
    </row>
    <row r="177" spans="1:3" ht="12.75" customHeight="1" x14ac:dyDescent="0.25">
      <c r="A177" s="164"/>
      <c r="B177" s="164"/>
      <c r="C177" s="164"/>
    </row>
    <row r="178" spans="1:3" ht="12.75" customHeight="1" x14ac:dyDescent="0.25">
      <c r="A178" s="164"/>
      <c r="B178" s="164"/>
      <c r="C178" s="164"/>
    </row>
    <row r="179" spans="1:3" ht="12.75" customHeight="1" x14ac:dyDescent="0.25">
      <c r="A179" s="164"/>
      <c r="B179" s="164"/>
      <c r="C179" s="164"/>
    </row>
    <row r="180" spans="1:3" ht="12.75" customHeight="1" x14ac:dyDescent="0.25">
      <c r="A180" s="164"/>
      <c r="B180" s="164"/>
      <c r="C180" s="164"/>
    </row>
    <row r="181" spans="1:3" ht="12.75" customHeight="1" x14ac:dyDescent="0.25">
      <c r="A181" s="164"/>
      <c r="B181" s="164"/>
      <c r="C181" s="164"/>
    </row>
    <row r="182" spans="1:3" ht="12.75" customHeight="1" x14ac:dyDescent="0.25">
      <c r="A182" s="164"/>
      <c r="B182" s="164"/>
      <c r="C182" s="164"/>
    </row>
    <row r="183" spans="1:3" ht="12.75" customHeight="1" x14ac:dyDescent="0.25">
      <c r="A183" s="164"/>
      <c r="B183" s="164"/>
      <c r="C183" s="164"/>
    </row>
    <row r="184" spans="1:3" ht="12.75" customHeight="1" x14ac:dyDescent="0.25">
      <c r="A184" s="164"/>
      <c r="B184" s="164"/>
      <c r="C184" s="164"/>
    </row>
    <row r="185" spans="1:3" ht="12.75" customHeight="1" x14ac:dyDescent="0.25">
      <c r="A185" s="164"/>
      <c r="B185" s="164"/>
      <c r="C185" s="164"/>
    </row>
    <row r="186" spans="1:3" ht="12.75" customHeight="1" x14ac:dyDescent="0.25">
      <c r="A186" s="164"/>
      <c r="B186" s="164"/>
      <c r="C186" s="164"/>
    </row>
    <row r="187" spans="1:3" ht="12.75" customHeight="1" x14ac:dyDescent="0.25">
      <c r="A187" s="164"/>
      <c r="B187" s="164"/>
      <c r="C187" s="164"/>
    </row>
    <row r="188" spans="1:3" ht="12.75" customHeight="1" x14ac:dyDescent="0.25">
      <c r="A188" s="164"/>
      <c r="B188" s="164"/>
      <c r="C188" s="164"/>
    </row>
    <row r="189" spans="1:3" ht="12.75" customHeight="1" x14ac:dyDescent="0.25">
      <c r="A189" s="164"/>
      <c r="B189" s="164"/>
      <c r="C189" s="164"/>
    </row>
    <row r="190" spans="1:3" ht="12.75" customHeight="1" x14ac:dyDescent="0.25">
      <c r="A190" s="164"/>
      <c r="B190" s="164"/>
      <c r="C190" s="164"/>
    </row>
    <row r="191" spans="1:3" ht="12.75" customHeight="1" x14ac:dyDescent="0.25">
      <c r="A191" s="164"/>
      <c r="B191" s="164"/>
      <c r="C191" s="164"/>
    </row>
    <row r="192" spans="1:3" ht="12.75" customHeight="1" x14ac:dyDescent="0.25">
      <c r="A192" s="164"/>
      <c r="B192" s="164"/>
      <c r="C192" s="164"/>
    </row>
    <row r="193" spans="1:3" ht="12.75" customHeight="1" x14ac:dyDescent="0.25">
      <c r="A193" s="164"/>
      <c r="B193" s="164"/>
      <c r="C193" s="164"/>
    </row>
    <row r="194" spans="1:3" ht="12.75" customHeight="1" x14ac:dyDescent="0.25">
      <c r="A194" s="164"/>
      <c r="B194" s="164"/>
      <c r="C194" s="164"/>
    </row>
    <row r="195" spans="1:3" ht="12.75" customHeight="1" x14ac:dyDescent="0.25">
      <c r="A195" s="164"/>
      <c r="B195" s="164"/>
      <c r="C195" s="164"/>
    </row>
    <row r="196" spans="1:3" ht="12.75" customHeight="1" x14ac:dyDescent="0.25">
      <c r="A196" s="164"/>
      <c r="B196" s="164"/>
      <c r="C196" s="164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A1:Y129"/>
  <sheetViews>
    <sheetView view="pageBreakPreview" zoomScaleNormal="100" zoomScaleSheetLayoutView="100" workbookViewId="0">
      <selection activeCell="A7" sqref="A7:Q7"/>
    </sheetView>
  </sheetViews>
  <sheetFormatPr defaultRowHeight="13.2" x14ac:dyDescent="0.25"/>
  <cols>
    <col min="1" max="1" width="15.6640625" style="69" customWidth="1"/>
    <col min="2" max="2" width="11.33203125" style="69" customWidth="1"/>
    <col min="3" max="4" width="10.6640625" style="69" customWidth="1"/>
    <col min="5" max="5" width="9.6640625" style="69" customWidth="1"/>
    <col min="6" max="7" width="13.6640625" style="69" customWidth="1"/>
    <col min="8" max="8" width="12.6640625" style="69" customWidth="1"/>
    <col min="9" max="10" width="11.6640625" style="69" customWidth="1"/>
    <col min="11" max="13" width="12.6640625" style="69" customWidth="1"/>
    <col min="14" max="16" width="15.6640625" style="69" customWidth="1"/>
    <col min="17" max="17" width="16.6640625" style="69" customWidth="1"/>
    <col min="18" max="18" width="20.6640625" style="69" customWidth="1"/>
    <col min="19" max="257" width="8.88671875" style="69"/>
    <col min="258" max="258" width="15.6640625" style="69" customWidth="1"/>
    <col min="259" max="259" width="11.33203125" style="69" customWidth="1"/>
    <col min="260" max="261" width="10.6640625" style="69" customWidth="1"/>
    <col min="262" max="262" width="9.6640625" style="69" customWidth="1"/>
    <col min="263" max="264" width="13.6640625" style="69" customWidth="1"/>
    <col min="265" max="265" width="12.6640625" style="69" customWidth="1"/>
    <col min="266" max="266" width="11.6640625" style="69" customWidth="1"/>
    <col min="267" max="268" width="12.6640625" style="69" customWidth="1"/>
    <col min="269" max="272" width="15.6640625" style="69" customWidth="1"/>
    <col min="273" max="273" width="16.6640625" style="69" customWidth="1"/>
    <col min="274" max="274" width="20.6640625" style="69" customWidth="1"/>
    <col min="275" max="513" width="8.88671875" style="69"/>
    <col min="514" max="514" width="15.6640625" style="69" customWidth="1"/>
    <col min="515" max="515" width="11.33203125" style="69" customWidth="1"/>
    <col min="516" max="517" width="10.6640625" style="69" customWidth="1"/>
    <col min="518" max="518" width="9.6640625" style="69" customWidth="1"/>
    <col min="519" max="520" width="13.6640625" style="69" customWidth="1"/>
    <col min="521" max="521" width="12.6640625" style="69" customWidth="1"/>
    <col min="522" max="522" width="11.6640625" style="69" customWidth="1"/>
    <col min="523" max="524" width="12.6640625" style="69" customWidth="1"/>
    <col min="525" max="528" width="15.6640625" style="69" customWidth="1"/>
    <col min="529" max="529" width="16.6640625" style="69" customWidth="1"/>
    <col min="530" max="530" width="20.6640625" style="69" customWidth="1"/>
    <col min="531" max="769" width="8.88671875" style="69"/>
    <col min="770" max="770" width="15.6640625" style="69" customWidth="1"/>
    <col min="771" max="771" width="11.33203125" style="69" customWidth="1"/>
    <col min="772" max="773" width="10.6640625" style="69" customWidth="1"/>
    <col min="774" max="774" width="9.6640625" style="69" customWidth="1"/>
    <col min="775" max="776" width="13.6640625" style="69" customWidth="1"/>
    <col min="777" max="777" width="12.6640625" style="69" customWidth="1"/>
    <col min="778" max="778" width="11.6640625" style="69" customWidth="1"/>
    <col min="779" max="780" width="12.6640625" style="69" customWidth="1"/>
    <col min="781" max="784" width="15.6640625" style="69" customWidth="1"/>
    <col min="785" max="785" width="16.6640625" style="69" customWidth="1"/>
    <col min="786" max="786" width="20.6640625" style="69" customWidth="1"/>
    <col min="787" max="1025" width="8.88671875" style="69"/>
    <col min="1026" max="1026" width="15.6640625" style="69" customWidth="1"/>
    <col min="1027" max="1027" width="11.33203125" style="69" customWidth="1"/>
    <col min="1028" max="1029" width="10.6640625" style="69" customWidth="1"/>
    <col min="1030" max="1030" width="9.6640625" style="69" customWidth="1"/>
    <col min="1031" max="1032" width="13.6640625" style="69" customWidth="1"/>
    <col min="1033" max="1033" width="12.6640625" style="69" customWidth="1"/>
    <col min="1034" max="1034" width="11.6640625" style="69" customWidth="1"/>
    <col min="1035" max="1036" width="12.6640625" style="69" customWidth="1"/>
    <col min="1037" max="1040" width="15.6640625" style="69" customWidth="1"/>
    <col min="1041" max="1041" width="16.6640625" style="69" customWidth="1"/>
    <col min="1042" max="1042" width="20.6640625" style="69" customWidth="1"/>
    <col min="1043" max="1281" width="8.88671875" style="69"/>
    <col min="1282" max="1282" width="15.6640625" style="69" customWidth="1"/>
    <col min="1283" max="1283" width="11.33203125" style="69" customWidth="1"/>
    <col min="1284" max="1285" width="10.6640625" style="69" customWidth="1"/>
    <col min="1286" max="1286" width="9.6640625" style="69" customWidth="1"/>
    <col min="1287" max="1288" width="13.6640625" style="69" customWidth="1"/>
    <col min="1289" max="1289" width="12.6640625" style="69" customWidth="1"/>
    <col min="1290" max="1290" width="11.6640625" style="69" customWidth="1"/>
    <col min="1291" max="1292" width="12.6640625" style="69" customWidth="1"/>
    <col min="1293" max="1296" width="15.6640625" style="69" customWidth="1"/>
    <col min="1297" max="1297" width="16.6640625" style="69" customWidth="1"/>
    <col min="1298" max="1298" width="20.6640625" style="69" customWidth="1"/>
    <col min="1299" max="1537" width="8.88671875" style="69"/>
    <col min="1538" max="1538" width="15.6640625" style="69" customWidth="1"/>
    <col min="1539" max="1539" width="11.33203125" style="69" customWidth="1"/>
    <col min="1540" max="1541" width="10.6640625" style="69" customWidth="1"/>
    <col min="1542" max="1542" width="9.6640625" style="69" customWidth="1"/>
    <col min="1543" max="1544" width="13.6640625" style="69" customWidth="1"/>
    <col min="1545" max="1545" width="12.6640625" style="69" customWidth="1"/>
    <col min="1546" max="1546" width="11.6640625" style="69" customWidth="1"/>
    <col min="1547" max="1548" width="12.6640625" style="69" customWidth="1"/>
    <col min="1549" max="1552" width="15.6640625" style="69" customWidth="1"/>
    <col min="1553" max="1553" width="16.6640625" style="69" customWidth="1"/>
    <col min="1554" max="1554" width="20.6640625" style="69" customWidth="1"/>
    <col min="1555" max="1793" width="8.88671875" style="69"/>
    <col min="1794" max="1794" width="15.6640625" style="69" customWidth="1"/>
    <col min="1795" max="1795" width="11.33203125" style="69" customWidth="1"/>
    <col min="1796" max="1797" width="10.6640625" style="69" customWidth="1"/>
    <col min="1798" max="1798" width="9.6640625" style="69" customWidth="1"/>
    <col min="1799" max="1800" width="13.6640625" style="69" customWidth="1"/>
    <col min="1801" max="1801" width="12.6640625" style="69" customWidth="1"/>
    <col min="1802" max="1802" width="11.6640625" style="69" customWidth="1"/>
    <col min="1803" max="1804" width="12.6640625" style="69" customWidth="1"/>
    <col min="1805" max="1808" width="15.6640625" style="69" customWidth="1"/>
    <col min="1809" max="1809" width="16.6640625" style="69" customWidth="1"/>
    <col min="1810" max="1810" width="20.6640625" style="69" customWidth="1"/>
    <col min="1811" max="2049" width="8.88671875" style="69"/>
    <col min="2050" max="2050" width="15.6640625" style="69" customWidth="1"/>
    <col min="2051" max="2051" width="11.33203125" style="69" customWidth="1"/>
    <col min="2052" max="2053" width="10.6640625" style="69" customWidth="1"/>
    <col min="2054" max="2054" width="9.6640625" style="69" customWidth="1"/>
    <col min="2055" max="2056" width="13.6640625" style="69" customWidth="1"/>
    <col min="2057" max="2057" width="12.6640625" style="69" customWidth="1"/>
    <col min="2058" max="2058" width="11.6640625" style="69" customWidth="1"/>
    <col min="2059" max="2060" width="12.6640625" style="69" customWidth="1"/>
    <col min="2061" max="2064" width="15.6640625" style="69" customWidth="1"/>
    <col min="2065" max="2065" width="16.6640625" style="69" customWidth="1"/>
    <col min="2066" max="2066" width="20.6640625" style="69" customWidth="1"/>
    <col min="2067" max="2305" width="8.88671875" style="69"/>
    <col min="2306" max="2306" width="15.6640625" style="69" customWidth="1"/>
    <col min="2307" max="2307" width="11.33203125" style="69" customWidth="1"/>
    <col min="2308" max="2309" width="10.6640625" style="69" customWidth="1"/>
    <col min="2310" max="2310" width="9.6640625" style="69" customWidth="1"/>
    <col min="2311" max="2312" width="13.6640625" style="69" customWidth="1"/>
    <col min="2313" max="2313" width="12.6640625" style="69" customWidth="1"/>
    <col min="2314" max="2314" width="11.6640625" style="69" customWidth="1"/>
    <col min="2315" max="2316" width="12.6640625" style="69" customWidth="1"/>
    <col min="2317" max="2320" width="15.6640625" style="69" customWidth="1"/>
    <col min="2321" max="2321" width="16.6640625" style="69" customWidth="1"/>
    <col min="2322" max="2322" width="20.6640625" style="69" customWidth="1"/>
    <col min="2323" max="2561" width="8.88671875" style="69"/>
    <col min="2562" max="2562" width="15.6640625" style="69" customWidth="1"/>
    <col min="2563" max="2563" width="11.33203125" style="69" customWidth="1"/>
    <col min="2564" max="2565" width="10.6640625" style="69" customWidth="1"/>
    <col min="2566" max="2566" width="9.6640625" style="69" customWidth="1"/>
    <col min="2567" max="2568" width="13.6640625" style="69" customWidth="1"/>
    <col min="2569" max="2569" width="12.6640625" style="69" customWidth="1"/>
    <col min="2570" max="2570" width="11.6640625" style="69" customWidth="1"/>
    <col min="2571" max="2572" width="12.6640625" style="69" customWidth="1"/>
    <col min="2573" max="2576" width="15.6640625" style="69" customWidth="1"/>
    <col min="2577" max="2577" width="16.6640625" style="69" customWidth="1"/>
    <col min="2578" max="2578" width="20.6640625" style="69" customWidth="1"/>
    <col min="2579" max="2817" width="8.88671875" style="69"/>
    <col min="2818" max="2818" width="15.6640625" style="69" customWidth="1"/>
    <col min="2819" max="2819" width="11.33203125" style="69" customWidth="1"/>
    <col min="2820" max="2821" width="10.6640625" style="69" customWidth="1"/>
    <col min="2822" max="2822" width="9.6640625" style="69" customWidth="1"/>
    <col min="2823" max="2824" width="13.6640625" style="69" customWidth="1"/>
    <col min="2825" max="2825" width="12.6640625" style="69" customWidth="1"/>
    <col min="2826" max="2826" width="11.6640625" style="69" customWidth="1"/>
    <col min="2827" max="2828" width="12.6640625" style="69" customWidth="1"/>
    <col min="2829" max="2832" width="15.6640625" style="69" customWidth="1"/>
    <col min="2833" max="2833" width="16.6640625" style="69" customWidth="1"/>
    <col min="2834" max="2834" width="20.6640625" style="69" customWidth="1"/>
    <col min="2835" max="3073" width="8.88671875" style="69"/>
    <col min="3074" max="3074" width="15.6640625" style="69" customWidth="1"/>
    <col min="3075" max="3075" width="11.33203125" style="69" customWidth="1"/>
    <col min="3076" max="3077" width="10.6640625" style="69" customWidth="1"/>
    <col min="3078" max="3078" width="9.6640625" style="69" customWidth="1"/>
    <col min="3079" max="3080" width="13.6640625" style="69" customWidth="1"/>
    <col min="3081" max="3081" width="12.6640625" style="69" customWidth="1"/>
    <col min="3082" max="3082" width="11.6640625" style="69" customWidth="1"/>
    <col min="3083" max="3084" width="12.6640625" style="69" customWidth="1"/>
    <col min="3085" max="3088" width="15.6640625" style="69" customWidth="1"/>
    <col min="3089" max="3089" width="16.6640625" style="69" customWidth="1"/>
    <col min="3090" max="3090" width="20.6640625" style="69" customWidth="1"/>
    <col min="3091" max="3329" width="8.88671875" style="69"/>
    <col min="3330" max="3330" width="15.6640625" style="69" customWidth="1"/>
    <col min="3331" max="3331" width="11.33203125" style="69" customWidth="1"/>
    <col min="3332" max="3333" width="10.6640625" style="69" customWidth="1"/>
    <col min="3334" max="3334" width="9.6640625" style="69" customWidth="1"/>
    <col min="3335" max="3336" width="13.6640625" style="69" customWidth="1"/>
    <col min="3337" max="3337" width="12.6640625" style="69" customWidth="1"/>
    <col min="3338" max="3338" width="11.6640625" style="69" customWidth="1"/>
    <col min="3339" max="3340" width="12.6640625" style="69" customWidth="1"/>
    <col min="3341" max="3344" width="15.6640625" style="69" customWidth="1"/>
    <col min="3345" max="3345" width="16.6640625" style="69" customWidth="1"/>
    <col min="3346" max="3346" width="20.6640625" style="69" customWidth="1"/>
    <col min="3347" max="3585" width="8.88671875" style="69"/>
    <col min="3586" max="3586" width="15.6640625" style="69" customWidth="1"/>
    <col min="3587" max="3587" width="11.33203125" style="69" customWidth="1"/>
    <col min="3588" max="3589" width="10.6640625" style="69" customWidth="1"/>
    <col min="3590" max="3590" width="9.6640625" style="69" customWidth="1"/>
    <col min="3591" max="3592" width="13.6640625" style="69" customWidth="1"/>
    <col min="3593" max="3593" width="12.6640625" style="69" customWidth="1"/>
    <col min="3594" max="3594" width="11.6640625" style="69" customWidth="1"/>
    <col min="3595" max="3596" width="12.6640625" style="69" customWidth="1"/>
    <col min="3597" max="3600" width="15.6640625" style="69" customWidth="1"/>
    <col min="3601" max="3601" width="16.6640625" style="69" customWidth="1"/>
    <col min="3602" max="3602" width="20.6640625" style="69" customWidth="1"/>
    <col min="3603" max="3841" width="8.88671875" style="69"/>
    <col min="3842" max="3842" width="15.6640625" style="69" customWidth="1"/>
    <col min="3843" max="3843" width="11.33203125" style="69" customWidth="1"/>
    <col min="3844" max="3845" width="10.6640625" style="69" customWidth="1"/>
    <col min="3846" max="3846" width="9.6640625" style="69" customWidth="1"/>
    <col min="3847" max="3848" width="13.6640625" style="69" customWidth="1"/>
    <col min="3849" max="3849" width="12.6640625" style="69" customWidth="1"/>
    <col min="3850" max="3850" width="11.6640625" style="69" customWidth="1"/>
    <col min="3851" max="3852" width="12.6640625" style="69" customWidth="1"/>
    <col min="3853" max="3856" width="15.6640625" style="69" customWidth="1"/>
    <col min="3857" max="3857" width="16.6640625" style="69" customWidth="1"/>
    <col min="3858" max="3858" width="20.6640625" style="69" customWidth="1"/>
    <col min="3859" max="4097" width="8.88671875" style="69"/>
    <col min="4098" max="4098" width="15.6640625" style="69" customWidth="1"/>
    <col min="4099" max="4099" width="11.33203125" style="69" customWidth="1"/>
    <col min="4100" max="4101" width="10.6640625" style="69" customWidth="1"/>
    <col min="4102" max="4102" width="9.6640625" style="69" customWidth="1"/>
    <col min="4103" max="4104" width="13.6640625" style="69" customWidth="1"/>
    <col min="4105" max="4105" width="12.6640625" style="69" customWidth="1"/>
    <col min="4106" max="4106" width="11.6640625" style="69" customWidth="1"/>
    <col min="4107" max="4108" width="12.6640625" style="69" customWidth="1"/>
    <col min="4109" max="4112" width="15.6640625" style="69" customWidth="1"/>
    <col min="4113" max="4113" width="16.6640625" style="69" customWidth="1"/>
    <col min="4114" max="4114" width="20.6640625" style="69" customWidth="1"/>
    <col min="4115" max="4353" width="8.88671875" style="69"/>
    <col min="4354" max="4354" width="15.6640625" style="69" customWidth="1"/>
    <col min="4355" max="4355" width="11.33203125" style="69" customWidth="1"/>
    <col min="4356" max="4357" width="10.6640625" style="69" customWidth="1"/>
    <col min="4358" max="4358" width="9.6640625" style="69" customWidth="1"/>
    <col min="4359" max="4360" width="13.6640625" style="69" customWidth="1"/>
    <col min="4361" max="4361" width="12.6640625" style="69" customWidth="1"/>
    <col min="4362" max="4362" width="11.6640625" style="69" customWidth="1"/>
    <col min="4363" max="4364" width="12.6640625" style="69" customWidth="1"/>
    <col min="4365" max="4368" width="15.6640625" style="69" customWidth="1"/>
    <col min="4369" max="4369" width="16.6640625" style="69" customWidth="1"/>
    <col min="4370" max="4370" width="20.6640625" style="69" customWidth="1"/>
    <col min="4371" max="4609" width="8.88671875" style="69"/>
    <col min="4610" max="4610" width="15.6640625" style="69" customWidth="1"/>
    <col min="4611" max="4611" width="11.33203125" style="69" customWidth="1"/>
    <col min="4612" max="4613" width="10.6640625" style="69" customWidth="1"/>
    <col min="4614" max="4614" width="9.6640625" style="69" customWidth="1"/>
    <col min="4615" max="4616" width="13.6640625" style="69" customWidth="1"/>
    <col min="4617" max="4617" width="12.6640625" style="69" customWidth="1"/>
    <col min="4618" max="4618" width="11.6640625" style="69" customWidth="1"/>
    <col min="4619" max="4620" width="12.6640625" style="69" customWidth="1"/>
    <col min="4621" max="4624" width="15.6640625" style="69" customWidth="1"/>
    <col min="4625" max="4625" width="16.6640625" style="69" customWidth="1"/>
    <col min="4626" max="4626" width="20.6640625" style="69" customWidth="1"/>
    <col min="4627" max="4865" width="8.88671875" style="69"/>
    <col min="4866" max="4866" width="15.6640625" style="69" customWidth="1"/>
    <col min="4867" max="4867" width="11.33203125" style="69" customWidth="1"/>
    <col min="4868" max="4869" width="10.6640625" style="69" customWidth="1"/>
    <col min="4870" max="4870" width="9.6640625" style="69" customWidth="1"/>
    <col min="4871" max="4872" width="13.6640625" style="69" customWidth="1"/>
    <col min="4873" max="4873" width="12.6640625" style="69" customWidth="1"/>
    <col min="4874" max="4874" width="11.6640625" style="69" customWidth="1"/>
    <col min="4875" max="4876" width="12.6640625" style="69" customWidth="1"/>
    <col min="4877" max="4880" width="15.6640625" style="69" customWidth="1"/>
    <col min="4881" max="4881" width="16.6640625" style="69" customWidth="1"/>
    <col min="4882" max="4882" width="20.6640625" style="69" customWidth="1"/>
    <col min="4883" max="5121" width="8.88671875" style="69"/>
    <col min="5122" max="5122" width="15.6640625" style="69" customWidth="1"/>
    <col min="5123" max="5123" width="11.33203125" style="69" customWidth="1"/>
    <col min="5124" max="5125" width="10.6640625" style="69" customWidth="1"/>
    <col min="5126" max="5126" width="9.6640625" style="69" customWidth="1"/>
    <col min="5127" max="5128" width="13.6640625" style="69" customWidth="1"/>
    <col min="5129" max="5129" width="12.6640625" style="69" customWidth="1"/>
    <col min="5130" max="5130" width="11.6640625" style="69" customWidth="1"/>
    <col min="5131" max="5132" width="12.6640625" style="69" customWidth="1"/>
    <col min="5133" max="5136" width="15.6640625" style="69" customWidth="1"/>
    <col min="5137" max="5137" width="16.6640625" style="69" customWidth="1"/>
    <col min="5138" max="5138" width="20.6640625" style="69" customWidth="1"/>
    <col min="5139" max="5377" width="8.88671875" style="69"/>
    <col min="5378" max="5378" width="15.6640625" style="69" customWidth="1"/>
    <col min="5379" max="5379" width="11.33203125" style="69" customWidth="1"/>
    <col min="5380" max="5381" width="10.6640625" style="69" customWidth="1"/>
    <col min="5382" max="5382" width="9.6640625" style="69" customWidth="1"/>
    <col min="5383" max="5384" width="13.6640625" style="69" customWidth="1"/>
    <col min="5385" max="5385" width="12.6640625" style="69" customWidth="1"/>
    <col min="5386" max="5386" width="11.6640625" style="69" customWidth="1"/>
    <col min="5387" max="5388" width="12.6640625" style="69" customWidth="1"/>
    <col min="5389" max="5392" width="15.6640625" style="69" customWidth="1"/>
    <col min="5393" max="5393" width="16.6640625" style="69" customWidth="1"/>
    <col min="5394" max="5394" width="20.6640625" style="69" customWidth="1"/>
    <col min="5395" max="5633" width="8.88671875" style="69"/>
    <col min="5634" max="5634" width="15.6640625" style="69" customWidth="1"/>
    <col min="5635" max="5635" width="11.33203125" style="69" customWidth="1"/>
    <col min="5636" max="5637" width="10.6640625" style="69" customWidth="1"/>
    <col min="5638" max="5638" width="9.6640625" style="69" customWidth="1"/>
    <col min="5639" max="5640" width="13.6640625" style="69" customWidth="1"/>
    <col min="5641" max="5641" width="12.6640625" style="69" customWidth="1"/>
    <col min="5642" max="5642" width="11.6640625" style="69" customWidth="1"/>
    <col min="5643" max="5644" width="12.6640625" style="69" customWidth="1"/>
    <col min="5645" max="5648" width="15.6640625" style="69" customWidth="1"/>
    <col min="5649" max="5649" width="16.6640625" style="69" customWidth="1"/>
    <col min="5650" max="5650" width="20.6640625" style="69" customWidth="1"/>
    <col min="5651" max="5889" width="8.88671875" style="69"/>
    <col min="5890" max="5890" width="15.6640625" style="69" customWidth="1"/>
    <col min="5891" max="5891" width="11.33203125" style="69" customWidth="1"/>
    <col min="5892" max="5893" width="10.6640625" style="69" customWidth="1"/>
    <col min="5894" max="5894" width="9.6640625" style="69" customWidth="1"/>
    <col min="5895" max="5896" width="13.6640625" style="69" customWidth="1"/>
    <col min="5897" max="5897" width="12.6640625" style="69" customWidth="1"/>
    <col min="5898" max="5898" width="11.6640625" style="69" customWidth="1"/>
    <col min="5899" max="5900" width="12.6640625" style="69" customWidth="1"/>
    <col min="5901" max="5904" width="15.6640625" style="69" customWidth="1"/>
    <col min="5905" max="5905" width="16.6640625" style="69" customWidth="1"/>
    <col min="5906" max="5906" width="20.6640625" style="69" customWidth="1"/>
    <col min="5907" max="6145" width="8.88671875" style="69"/>
    <col min="6146" max="6146" width="15.6640625" style="69" customWidth="1"/>
    <col min="6147" max="6147" width="11.33203125" style="69" customWidth="1"/>
    <col min="6148" max="6149" width="10.6640625" style="69" customWidth="1"/>
    <col min="6150" max="6150" width="9.6640625" style="69" customWidth="1"/>
    <col min="6151" max="6152" width="13.6640625" style="69" customWidth="1"/>
    <col min="6153" max="6153" width="12.6640625" style="69" customWidth="1"/>
    <col min="6154" max="6154" width="11.6640625" style="69" customWidth="1"/>
    <col min="6155" max="6156" width="12.6640625" style="69" customWidth="1"/>
    <col min="6157" max="6160" width="15.6640625" style="69" customWidth="1"/>
    <col min="6161" max="6161" width="16.6640625" style="69" customWidth="1"/>
    <col min="6162" max="6162" width="20.6640625" style="69" customWidth="1"/>
    <col min="6163" max="6401" width="8.88671875" style="69"/>
    <col min="6402" max="6402" width="15.6640625" style="69" customWidth="1"/>
    <col min="6403" max="6403" width="11.33203125" style="69" customWidth="1"/>
    <col min="6404" max="6405" width="10.6640625" style="69" customWidth="1"/>
    <col min="6406" max="6406" width="9.6640625" style="69" customWidth="1"/>
    <col min="6407" max="6408" width="13.6640625" style="69" customWidth="1"/>
    <col min="6409" max="6409" width="12.6640625" style="69" customWidth="1"/>
    <col min="6410" max="6410" width="11.6640625" style="69" customWidth="1"/>
    <col min="6411" max="6412" width="12.6640625" style="69" customWidth="1"/>
    <col min="6413" max="6416" width="15.6640625" style="69" customWidth="1"/>
    <col min="6417" max="6417" width="16.6640625" style="69" customWidth="1"/>
    <col min="6418" max="6418" width="20.6640625" style="69" customWidth="1"/>
    <col min="6419" max="6657" width="8.88671875" style="69"/>
    <col min="6658" max="6658" width="15.6640625" style="69" customWidth="1"/>
    <col min="6659" max="6659" width="11.33203125" style="69" customWidth="1"/>
    <col min="6660" max="6661" width="10.6640625" style="69" customWidth="1"/>
    <col min="6662" max="6662" width="9.6640625" style="69" customWidth="1"/>
    <col min="6663" max="6664" width="13.6640625" style="69" customWidth="1"/>
    <col min="6665" max="6665" width="12.6640625" style="69" customWidth="1"/>
    <col min="6666" max="6666" width="11.6640625" style="69" customWidth="1"/>
    <col min="6667" max="6668" width="12.6640625" style="69" customWidth="1"/>
    <col min="6669" max="6672" width="15.6640625" style="69" customWidth="1"/>
    <col min="6673" max="6673" width="16.6640625" style="69" customWidth="1"/>
    <col min="6674" max="6674" width="20.6640625" style="69" customWidth="1"/>
    <col min="6675" max="6913" width="8.88671875" style="69"/>
    <col min="6914" max="6914" width="15.6640625" style="69" customWidth="1"/>
    <col min="6915" max="6915" width="11.33203125" style="69" customWidth="1"/>
    <col min="6916" max="6917" width="10.6640625" style="69" customWidth="1"/>
    <col min="6918" max="6918" width="9.6640625" style="69" customWidth="1"/>
    <col min="6919" max="6920" width="13.6640625" style="69" customWidth="1"/>
    <col min="6921" max="6921" width="12.6640625" style="69" customWidth="1"/>
    <col min="6922" max="6922" width="11.6640625" style="69" customWidth="1"/>
    <col min="6923" max="6924" width="12.6640625" style="69" customWidth="1"/>
    <col min="6925" max="6928" width="15.6640625" style="69" customWidth="1"/>
    <col min="6929" max="6929" width="16.6640625" style="69" customWidth="1"/>
    <col min="6930" max="6930" width="20.6640625" style="69" customWidth="1"/>
    <col min="6931" max="7169" width="8.88671875" style="69"/>
    <col min="7170" max="7170" width="15.6640625" style="69" customWidth="1"/>
    <col min="7171" max="7171" width="11.33203125" style="69" customWidth="1"/>
    <col min="7172" max="7173" width="10.6640625" style="69" customWidth="1"/>
    <col min="7174" max="7174" width="9.6640625" style="69" customWidth="1"/>
    <col min="7175" max="7176" width="13.6640625" style="69" customWidth="1"/>
    <col min="7177" max="7177" width="12.6640625" style="69" customWidth="1"/>
    <col min="7178" max="7178" width="11.6640625" style="69" customWidth="1"/>
    <col min="7179" max="7180" width="12.6640625" style="69" customWidth="1"/>
    <col min="7181" max="7184" width="15.6640625" style="69" customWidth="1"/>
    <col min="7185" max="7185" width="16.6640625" style="69" customWidth="1"/>
    <col min="7186" max="7186" width="20.6640625" style="69" customWidth="1"/>
    <col min="7187" max="7425" width="8.88671875" style="69"/>
    <col min="7426" max="7426" width="15.6640625" style="69" customWidth="1"/>
    <col min="7427" max="7427" width="11.33203125" style="69" customWidth="1"/>
    <col min="7428" max="7429" width="10.6640625" style="69" customWidth="1"/>
    <col min="7430" max="7430" width="9.6640625" style="69" customWidth="1"/>
    <col min="7431" max="7432" width="13.6640625" style="69" customWidth="1"/>
    <col min="7433" max="7433" width="12.6640625" style="69" customWidth="1"/>
    <col min="7434" max="7434" width="11.6640625" style="69" customWidth="1"/>
    <col min="7435" max="7436" width="12.6640625" style="69" customWidth="1"/>
    <col min="7437" max="7440" width="15.6640625" style="69" customWidth="1"/>
    <col min="7441" max="7441" width="16.6640625" style="69" customWidth="1"/>
    <col min="7442" max="7442" width="20.6640625" style="69" customWidth="1"/>
    <col min="7443" max="7681" width="8.88671875" style="69"/>
    <col min="7682" max="7682" width="15.6640625" style="69" customWidth="1"/>
    <col min="7683" max="7683" width="11.33203125" style="69" customWidth="1"/>
    <col min="7684" max="7685" width="10.6640625" style="69" customWidth="1"/>
    <col min="7686" max="7686" width="9.6640625" style="69" customWidth="1"/>
    <col min="7687" max="7688" width="13.6640625" style="69" customWidth="1"/>
    <col min="7689" max="7689" width="12.6640625" style="69" customWidth="1"/>
    <col min="7690" max="7690" width="11.6640625" style="69" customWidth="1"/>
    <col min="7691" max="7692" width="12.6640625" style="69" customWidth="1"/>
    <col min="7693" max="7696" width="15.6640625" style="69" customWidth="1"/>
    <col min="7697" max="7697" width="16.6640625" style="69" customWidth="1"/>
    <col min="7698" max="7698" width="20.6640625" style="69" customWidth="1"/>
    <col min="7699" max="7937" width="8.88671875" style="69"/>
    <col min="7938" max="7938" width="15.6640625" style="69" customWidth="1"/>
    <col min="7939" max="7939" width="11.33203125" style="69" customWidth="1"/>
    <col min="7940" max="7941" width="10.6640625" style="69" customWidth="1"/>
    <col min="7942" max="7942" width="9.6640625" style="69" customWidth="1"/>
    <col min="7943" max="7944" width="13.6640625" style="69" customWidth="1"/>
    <col min="7945" max="7945" width="12.6640625" style="69" customWidth="1"/>
    <col min="7946" max="7946" width="11.6640625" style="69" customWidth="1"/>
    <col min="7947" max="7948" width="12.6640625" style="69" customWidth="1"/>
    <col min="7949" max="7952" width="15.6640625" style="69" customWidth="1"/>
    <col min="7953" max="7953" width="16.6640625" style="69" customWidth="1"/>
    <col min="7954" max="7954" width="20.6640625" style="69" customWidth="1"/>
    <col min="7955" max="8193" width="8.88671875" style="69"/>
    <col min="8194" max="8194" width="15.6640625" style="69" customWidth="1"/>
    <col min="8195" max="8195" width="11.33203125" style="69" customWidth="1"/>
    <col min="8196" max="8197" width="10.6640625" style="69" customWidth="1"/>
    <col min="8198" max="8198" width="9.6640625" style="69" customWidth="1"/>
    <col min="8199" max="8200" width="13.6640625" style="69" customWidth="1"/>
    <col min="8201" max="8201" width="12.6640625" style="69" customWidth="1"/>
    <col min="8202" max="8202" width="11.6640625" style="69" customWidth="1"/>
    <col min="8203" max="8204" width="12.6640625" style="69" customWidth="1"/>
    <col min="8205" max="8208" width="15.6640625" style="69" customWidth="1"/>
    <col min="8209" max="8209" width="16.6640625" style="69" customWidth="1"/>
    <col min="8210" max="8210" width="20.6640625" style="69" customWidth="1"/>
    <col min="8211" max="8449" width="8.88671875" style="69"/>
    <col min="8450" max="8450" width="15.6640625" style="69" customWidth="1"/>
    <col min="8451" max="8451" width="11.33203125" style="69" customWidth="1"/>
    <col min="8452" max="8453" width="10.6640625" style="69" customWidth="1"/>
    <col min="8454" max="8454" width="9.6640625" style="69" customWidth="1"/>
    <col min="8455" max="8456" width="13.6640625" style="69" customWidth="1"/>
    <col min="8457" max="8457" width="12.6640625" style="69" customWidth="1"/>
    <col min="8458" max="8458" width="11.6640625" style="69" customWidth="1"/>
    <col min="8459" max="8460" width="12.6640625" style="69" customWidth="1"/>
    <col min="8461" max="8464" width="15.6640625" style="69" customWidth="1"/>
    <col min="8465" max="8465" width="16.6640625" style="69" customWidth="1"/>
    <col min="8466" max="8466" width="20.6640625" style="69" customWidth="1"/>
    <col min="8467" max="8705" width="8.88671875" style="69"/>
    <col min="8706" max="8706" width="15.6640625" style="69" customWidth="1"/>
    <col min="8707" max="8707" width="11.33203125" style="69" customWidth="1"/>
    <col min="8708" max="8709" width="10.6640625" style="69" customWidth="1"/>
    <col min="8710" max="8710" width="9.6640625" style="69" customWidth="1"/>
    <col min="8711" max="8712" width="13.6640625" style="69" customWidth="1"/>
    <col min="8713" max="8713" width="12.6640625" style="69" customWidth="1"/>
    <col min="8714" max="8714" width="11.6640625" style="69" customWidth="1"/>
    <col min="8715" max="8716" width="12.6640625" style="69" customWidth="1"/>
    <col min="8717" max="8720" width="15.6640625" style="69" customWidth="1"/>
    <col min="8721" max="8721" width="16.6640625" style="69" customWidth="1"/>
    <col min="8722" max="8722" width="20.6640625" style="69" customWidth="1"/>
    <col min="8723" max="8961" width="8.88671875" style="69"/>
    <col min="8962" max="8962" width="15.6640625" style="69" customWidth="1"/>
    <col min="8963" max="8963" width="11.33203125" style="69" customWidth="1"/>
    <col min="8964" max="8965" width="10.6640625" style="69" customWidth="1"/>
    <col min="8966" max="8966" width="9.6640625" style="69" customWidth="1"/>
    <col min="8967" max="8968" width="13.6640625" style="69" customWidth="1"/>
    <col min="8969" max="8969" width="12.6640625" style="69" customWidth="1"/>
    <col min="8970" max="8970" width="11.6640625" style="69" customWidth="1"/>
    <col min="8971" max="8972" width="12.6640625" style="69" customWidth="1"/>
    <col min="8973" max="8976" width="15.6640625" style="69" customWidth="1"/>
    <col min="8977" max="8977" width="16.6640625" style="69" customWidth="1"/>
    <col min="8978" max="8978" width="20.6640625" style="69" customWidth="1"/>
    <col min="8979" max="9217" width="8.88671875" style="69"/>
    <col min="9218" max="9218" width="15.6640625" style="69" customWidth="1"/>
    <col min="9219" max="9219" width="11.33203125" style="69" customWidth="1"/>
    <col min="9220" max="9221" width="10.6640625" style="69" customWidth="1"/>
    <col min="9222" max="9222" width="9.6640625" style="69" customWidth="1"/>
    <col min="9223" max="9224" width="13.6640625" style="69" customWidth="1"/>
    <col min="9225" max="9225" width="12.6640625" style="69" customWidth="1"/>
    <col min="9226" max="9226" width="11.6640625" style="69" customWidth="1"/>
    <col min="9227" max="9228" width="12.6640625" style="69" customWidth="1"/>
    <col min="9229" max="9232" width="15.6640625" style="69" customWidth="1"/>
    <col min="9233" max="9233" width="16.6640625" style="69" customWidth="1"/>
    <col min="9234" max="9234" width="20.6640625" style="69" customWidth="1"/>
    <col min="9235" max="9473" width="8.88671875" style="69"/>
    <col min="9474" max="9474" width="15.6640625" style="69" customWidth="1"/>
    <col min="9475" max="9475" width="11.33203125" style="69" customWidth="1"/>
    <col min="9476" max="9477" width="10.6640625" style="69" customWidth="1"/>
    <col min="9478" max="9478" width="9.6640625" style="69" customWidth="1"/>
    <col min="9479" max="9480" width="13.6640625" style="69" customWidth="1"/>
    <col min="9481" max="9481" width="12.6640625" style="69" customWidth="1"/>
    <col min="9482" max="9482" width="11.6640625" style="69" customWidth="1"/>
    <col min="9483" max="9484" width="12.6640625" style="69" customWidth="1"/>
    <col min="9485" max="9488" width="15.6640625" style="69" customWidth="1"/>
    <col min="9489" max="9489" width="16.6640625" style="69" customWidth="1"/>
    <col min="9490" max="9490" width="20.6640625" style="69" customWidth="1"/>
    <col min="9491" max="9729" width="8.88671875" style="69"/>
    <col min="9730" max="9730" width="15.6640625" style="69" customWidth="1"/>
    <col min="9731" max="9731" width="11.33203125" style="69" customWidth="1"/>
    <col min="9732" max="9733" width="10.6640625" style="69" customWidth="1"/>
    <col min="9734" max="9734" width="9.6640625" style="69" customWidth="1"/>
    <col min="9735" max="9736" width="13.6640625" style="69" customWidth="1"/>
    <col min="9737" max="9737" width="12.6640625" style="69" customWidth="1"/>
    <col min="9738" max="9738" width="11.6640625" style="69" customWidth="1"/>
    <col min="9739" max="9740" width="12.6640625" style="69" customWidth="1"/>
    <col min="9741" max="9744" width="15.6640625" style="69" customWidth="1"/>
    <col min="9745" max="9745" width="16.6640625" style="69" customWidth="1"/>
    <col min="9746" max="9746" width="20.6640625" style="69" customWidth="1"/>
    <col min="9747" max="9985" width="8.88671875" style="69"/>
    <col min="9986" max="9986" width="15.6640625" style="69" customWidth="1"/>
    <col min="9987" max="9987" width="11.33203125" style="69" customWidth="1"/>
    <col min="9988" max="9989" width="10.6640625" style="69" customWidth="1"/>
    <col min="9990" max="9990" width="9.6640625" style="69" customWidth="1"/>
    <col min="9991" max="9992" width="13.6640625" style="69" customWidth="1"/>
    <col min="9993" max="9993" width="12.6640625" style="69" customWidth="1"/>
    <col min="9994" max="9994" width="11.6640625" style="69" customWidth="1"/>
    <col min="9995" max="9996" width="12.6640625" style="69" customWidth="1"/>
    <col min="9997" max="10000" width="15.6640625" style="69" customWidth="1"/>
    <col min="10001" max="10001" width="16.6640625" style="69" customWidth="1"/>
    <col min="10002" max="10002" width="20.6640625" style="69" customWidth="1"/>
    <col min="10003" max="10241" width="8.88671875" style="69"/>
    <col min="10242" max="10242" width="15.6640625" style="69" customWidth="1"/>
    <col min="10243" max="10243" width="11.33203125" style="69" customWidth="1"/>
    <col min="10244" max="10245" width="10.6640625" style="69" customWidth="1"/>
    <col min="10246" max="10246" width="9.6640625" style="69" customWidth="1"/>
    <col min="10247" max="10248" width="13.6640625" style="69" customWidth="1"/>
    <col min="10249" max="10249" width="12.6640625" style="69" customWidth="1"/>
    <col min="10250" max="10250" width="11.6640625" style="69" customWidth="1"/>
    <col min="10251" max="10252" width="12.6640625" style="69" customWidth="1"/>
    <col min="10253" max="10256" width="15.6640625" style="69" customWidth="1"/>
    <col min="10257" max="10257" width="16.6640625" style="69" customWidth="1"/>
    <col min="10258" max="10258" width="20.6640625" style="69" customWidth="1"/>
    <col min="10259" max="10497" width="8.88671875" style="69"/>
    <col min="10498" max="10498" width="15.6640625" style="69" customWidth="1"/>
    <col min="10499" max="10499" width="11.33203125" style="69" customWidth="1"/>
    <col min="10500" max="10501" width="10.6640625" style="69" customWidth="1"/>
    <col min="10502" max="10502" width="9.6640625" style="69" customWidth="1"/>
    <col min="10503" max="10504" width="13.6640625" style="69" customWidth="1"/>
    <col min="10505" max="10505" width="12.6640625" style="69" customWidth="1"/>
    <col min="10506" max="10506" width="11.6640625" style="69" customWidth="1"/>
    <col min="10507" max="10508" width="12.6640625" style="69" customWidth="1"/>
    <col min="10509" max="10512" width="15.6640625" style="69" customWidth="1"/>
    <col min="10513" max="10513" width="16.6640625" style="69" customWidth="1"/>
    <col min="10514" max="10514" width="20.6640625" style="69" customWidth="1"/>
    <col min="10515" max="10753" width="8.88671875" style="69"/>
    <col min="10754" max="10754" width="15.6640625" style="69" customWidth="1"/>
    <col min="10755" max="10755" width="11.33203125" style="69" customWidth="1"/>
    <col min="10756" max="10757" width="10.6640625" style="69" customWidth="1"/>
    <col min="10758" max="10758" width="9.6640625" style="69" customWidth="1"/>
    <col min="10759" max="10760" width="13.6640625" style="69" customWidth="1"/>
    <col min="10761" max="10761" width="12.6640625" style="69" customWidth="1"/>
    <col min="10762" max="10762" width="11.6640625" style="69" customWidth="1"/>
    <col min="10763" max="10764" width="12.6640625" style="69" customWidth="1"/>
    <col min="10765" max="10768" width="15.6640625" style="69" customWidth="1"/>
    <col min="10769" max="10769" width="16.6640625" style="69" customWidth="1"/>
    <col min="10770" max="10770" width="20.6640625" style="69" customWidth="1"/>
    <col min="10771" max="11009" width="8.88671875" style="69"/>
    <col min="11010" max="11010" width="15.6640625" style="69" customWidth="1"/>
    <col min="11011" max="11011" width="11.33203125" style="69" customWidth="1"/>
    <col min="11012" max="11013" width="10.6640625" style="69" customWidth="1"/>
    <col min="11014" max="11014" width="9.6640625" style="69" customWidth="1"/>
    <col min="11015" max="11016" width="13.6640625" style="69" customWidth="1"/>
    <col min="11017" max="11017" width="12.6640625" style="69" customWidth="1"/>
    <col min="11018" max="11018" width="11.6640625" style="69" customWidth="1"/>
    <col min="11019" max="11020" width="12.6640625" style="69" customWidth="1"/>
    <col min="11021" max="11024" width="15.6640625" style="69" customWidth="1"/>
    <col min="11025" max="11025" width="16.6640625" style="69" customWidth="1"/>
    <col min="11026" max="11026" width="20.6640625" style="69" customWidth="1"/>
    <col min="11027" max="11265" width="8.88671875" style="69"/>
    <col min="11266" max="11266" width="15.6640625" style="69" customWidth="1"/>
    <col min="11267" max="11267" width="11.33203125" style="69" customWidth="1"/>
    <col min="11268" max="11269" width="10.6640625" style="69" customWidth="1"/>
    <col min="11270" max="11270" width="9.6640625" style="69" customWidth="1"/>
    <col min="11271" max="11272" width="13.6640625" style="69" customWidth="1"/>
    <col min="11273" max="11273" width="12.6640625" style="69" customWidth="1"/>
    <col min="11274" max="11274" width="11.6640625" style="69" customWidth="1"/>
    <col min="11275" max="11276" width="12.6640625" style="69" customWidth="1"/>
    <col min="11277" max="11280" width="15.6640625" style="69" customWidth="1"/>
    <col min="11281" max="11281" width="16.6640625" style="69" customWidth="1"/>
    <col min="11282" max="11282" width="20.6640625" style="69" customWidth="1"/>
    <col min="11283" max="11521" width="8.88671875" style="69"/>
    <col min="11522" max="11522" width="15.6640625" style="69" customWidth="1"/>
    <col min="11523" max="11523" width="11.33203125" style="69" customWidth="1"/>
    <col min="11524" max="11525" width="10.6640625" style="69" customWidth="1"/>
    <col min="11526" max="11526" width="9.6640625" style="69" customWidth="1"/>
    <col min="11527" max="11528" width="13.6640625" style="69" customWidth="1"/>
    <col min="11529" max="11529" width="12.6640625" style="69" customWidth="1"/>
    <col min="11530" max="11530" width="11.6640625" style="69" customWidth="1"/>
    <col min="11531" max="11532" width="12.6640625" style="69" customWidth="1"/>
    <col min="11533" max="11536" width="15.6640625" style="69" customWidth="1"/>
    <col min="11537" max="11537" width="16.6640625" style="69" customWidth="1"/>
    <col min="11538" max="11538" width="20.6640625" style="69" customWidth="1"/>
    <col min="11539" max="11777" width="8.88671875" style="69"/>
    <col min="11778" max="11778" width="15.6640625" style="69" customWidth="1"/>
    <col min="11779" max="11779" width="11.33203125" style="69" customWidth="1"/>
    <col min="11780" max="11781" width="10.6640625" style="69" customWidth="1"/>
    <col min="11782" max="11782" width="9.6640625" style="69" customWidth="1"/>
    <col min="11783" max="11784" width="13.6640625" style="69" customWidth="1"/>
    <col min="11785" max="11785" width="12.6640625" style="69" customWidth="1"/>
    <col min="11786" max="11786" width="11.6640625" style="69" customWidth="1"/>
    <col min="11787" max="11788" width="12.6640625" style="69" customWidth="1"/>
    <col min="11789" max="11792" width="15.6640625" style="69" customWidth="1"/>
    <col min="11793" max="11793" width="16.6640625" style="69" customWidth="1"/>
    <col min="11794" max="11794" width="20.6640625" style="69" customWidth="1"/>
    <col min="11795" max="12033" width="8.88671875" style="69"/>
    <col min="12034" max="12034" width="15.6640625" style="69" customWidth="1"/>
    <col min="12035" max="12035" width="11.33203125" style="69" customWidth="1"/>
    <col min="12036" max="12037" width="10.6640625" style="69" customWidth="1"/>
    <col min="12038" max="12038" width="9.6640625" style="69" customWidth="1"/>
    <col min="12039" max="12040" width="13.6640625" style="69" customWidth="1"/>
    <col min="12041" max="12041" width="12.6640625" style="69" customWidth="1"/>
    <col min="12042" max="12042" width="11.6640625" style="69" customWidth="1"/>
    <col min="12043" max="12044" width="12.6640625" style="69" customWidth="1"/>
    <col min="12045" max="12048" width="15.6640625" style="69" customWidth="1"/>
    <col min="12049" max="12049" width="16.6640625" style="69" customWidth="1"/>
    <col min="12050" max="12050" width="20.6640625" style="69" customWidth="1"/>
    <col min="12051" max="12289" width="8.88671875" style="69"/>
    <col min="12290" max="12290" width="15.6640625" style="69" customWidth="1"/>
    <col min="12291" max="12291" width="11.33203125" style="69" customWidth="1"/>
    <col min="12292" max="12293" width="10.6640625" style="69" customWidth="1"/>
    <col min="12294" max="12294" width="9.6640625" style="69" customWidth="1"/>
    <col min="12295" max="12296" width="13.6640625" style="69" customWidth="1"/>
    <col min="12297" max="12297" width="12.6640625" style="69" customWidth="1"/>
    <col min="12298" max="12298" width="11.6640625" style="69" customWidth="1"/>
    <col min="12299" max="12300" width="12.6640625" style="69" customWidth="1"/>
    <col min="12301" max="12304" width="15.6640625" style="69" customWidth="1"/>
    <col min="12305" max="12305" width="16.6640625" style="69" customWidth="1"/>
    <col min="12306" max="12306" width="20.6640625" style="69" customWidth="1"/>
    <col min="12307" max="12545" width="8.88671875" style="69"/>
    <col min="12546" max="12546" width="15.6640625" style="69" customWidth="1"/>
    <col min="12547" max="12547" width="11.33203125" style="69" customWidth="1"/>
    <col min="12548" max="12549" width="10.6640625" style="69" customWidth="1"/>
    <col min="12550" max="12550" width="9.6640625" style="69" customWidth="1"/>
    <col min="12551" max="12552" width="13.6640625" style="69" customWidth="1"/>
    <col min="12553" max="12553" width="12.6640625" style="69" customWidth="1"/>
    <col min="12554" max="12554" width="11.6640625" style="69" customWidth="1"/>
    <col min="12555" max="12556" width="12.6640625" style="69" customWidth="1"/>
    <col min="12557" max="12560" width="15.6640625" style="69" customWidth="1"/>
    <col min="12561" max="12561" width="16.6640625" style="69" customWidth="1"/>
    <col min="12562" max="12562" width="20.6640625" style="69" customWidth="1"/>
    <col min="12563" max="12801" width="8.88671875" style="69"/>
    <col min="12802" max="12802" width="15.6640625" style="69" customWidth="1"/>
    <col min="12803" max="12803" width="11.33203125" style="69" customWidth="1"/>
    <col min="12804" max="12805" width="10.6640625" style="69" customWidth="1"/>
    <col min="12806" max="12806" width="9.6640625" style="69" customWidth="1"/>
    <col min="12807" max="12808" width="13.6640625" style="69" customWidth="1"/>
    <col min="12809" max="12809" width="12.6640625" style="69" customWidth="1"/>
    <col min="12810" max="12810" width="11.6640625" style="69" customWidth="1"/>
    <col min="12811" max="12812" width="12.6640625" style="69" customWidth="1"/>
    <col min="12813" max="12816" width="15.6640625" style="69" customWidth="1"/>
    <col min="12817" max="12817" width="16.6640625" style="69" customWidth="1"/>
    <col min="12818" max="12818" width="20.6640625" style="69" customWidth="1"/>
    <col min="12819" max="13057" width="8.88671875" style="69"/>
    <col min="13058" max="13058" width="15.6640625" style="69" customWidth="1"/>
    <col min="13059" max="13059" width="11.33203125" style="69" customWidth="1"/>
    <col min="13060" max="13061" width="10.6640625" style="69" customWidth="1"/>
    <col min="13062" max="13062" width="9.6640625" style="69" customWidth="1"/>
    <col min="13063" max="13064" width="13.6640625" style="69" customWidth="1"/>
    <col min="13065" max="13065" width="12.6640625" style="69" customWidth="1"/>
    <col min="13066" max="13066" width="11.6640625" style="69" customWidth="1"/>
    <col min="13067" max="13068" width="12.6640625" style="69" customWidth="1"/>
    <col min="13069" max="13072" width="15.6640625" style="69" customWidth="1"/>
    <col min="13073" max="13073" width="16.6640625" style="69" customWidth="1"/>
    <col min="13074" max="13074" width="20.6640625" style="69" customWidth="1"/>
    <col min="13075" max="13313" width="8.88671875" style="69"/>
    <col min="13314" max="13314" width="15.6640625" style="69" customWidth="1"/>
    <col min="13315" max="13315" width="11.33203125" style="69" customWidth="1"/>
    <col min="13316" max="13317" width="10.6640625" style="69" customWidth="1"/>
    <col min="13318" max="13318" width="9.6640625" style="69" customWidth="1"/>
    <col min="13319" max="13320" width="13.6640625" style="69" customWidth="1"/>
    <col min="13321" max="13321" width="12.6640625" style="69" customWidth="1"/>
    <col min="13322" max="13322" width="11.6640625" style="69" customWidth="1"/>
    <col min="13323" max="13324" width="12.6640625" style="69" customWidth="1"/>
    <col min="13325" max="13328" width="15.6640625" style="69" customWidth="1"/>
    <col min="13329" max="13329" width="16.6640625" style="69" customWidth="1"/>
    <col min="13330" max="13330" width="20.6640625" style="69" customWidth="1"/>
    <col min="13331" max="13569" width="8.88671875" style="69"/>
    <col min="13570" max="13570" width="15.6640625" style="69" customWidth="1"/>
    <col min="13571" max="13571" width="11.33203125" style="69" customWidth="1"/>
    <col min="13572" max="13573" width="10.6640625" style="69" customWidth="1"/>
    <col min="13574" max="13574" width="9.6640625" style="69" customWidth="1"/>
    <col min="13575" max="13576" width="13.6640625" style="69" customWidth="1"/>
    <col min="13577" max="13577" width="12.6640625" style="69" customWidth="1"/>
    <col min="13578" max="13578" width="11.6640625" style="69" customWidth="1"/>
    <col min="13579" max="13580" width="12.6640625" style="69" customWidth="1"/>
    <col min="13581" max="13584" width="15.6640625" style="69" customWidth="1"/>
    <col min="13585" max="13585" width="16.6640625" style="69" customWidth="1"/>
    <col min="13586" max="13586" width="20.6640625" style="69" customWidth="1"/>
    <col min="13587" max="13825" width="8.88671875" style="69"/>
    <col min="13826" max="13826" width="15.6640625" style="69" customWidth="1"/>
    <col min="13827" max="13827" width="11.33203125" style="69" customWidth="1"/>
    <col min="13828" max="13829" width="10.6640625" style="69" customWidth="1"/>
    <col min="13830" max="13830" width="9.6640625" style="69" customWidth="1"/>
    <col min="13831" max="13832" width="13.6640625" style="69" customWidth="1"/>
    <col min="13833" max="13833" width="12.6640625" style="69" customWidth="1"/>
    <col min="13834" max="13834" width="11.6640625" style="69" customWidth="1"/>
    <col min="13835" max="13836" width="12.6640625" style="69" customWidth="1"/>
    <col min="13837" max="13840" width="15.6640625" style="69" customWidth="1"/>
    <col min="13841" max="13841" width="16.6640625" style="69" customWidth="1"/>
    <col min="13842" max="13842" width="20.6640625" style="69" customWidth="1"/>
    <col min="13843" max="14081" width="8.88671875" style="69"/>
    <col min="14082" max="14082" width="15.6640625" style="69" customWidth="1"/>
    <col min="14083" max="14083" width="11.33203125" style="69" customWidth="1"/>
    <col min="14084" max="14085" width="10.6640625" style="69" customWidth="1"/>
    <col min="14086" max="14086" width="9.6640625" style="69" customWidth="1"/>
    <col min="14087" max="14088" width="13.6640625" style="69" customWidth="1"/>
    <col min="14089" max="14089" width="12.6640625" style="69" customWidth="1"/>
    <col min="14090" max="14090" width="11.6640625" style="69" customWidth="1"/>
    <col min="14091" max="14092" width="12.6640625" style="69" customWidth="1"/>
    <col min="14093" max="14096" width="15.6640625" style="69" customWidth="1"/>
    <col min="14097" max="14097" width="16.6640625" style="69" customWidth="1"/>
    <col min="14098" max="14098" width="20.6640625" style="69" customWidth="1"/>
    <col min="14099" max="14337" width="8.88671875" style="69"/>
    <col min="14338" max="14338" width="15.6640625" style="69" customWidth="1"/>
    <col min="14339" max="14339" width="11.33203125" style="69" customWidth="1"/>
    <col min="14340" max="14341" width="10.6640625" style="69" customWidth="1"/>
    <col min="14342" max="14342" width="9.6640625" style="69" customWidth="1"/>
    <col min="14343" max="14344" width="13.6640625" style="69" customWidth="1"/>
    <col min="14345" max="14345" width="12.6640625" style="69" customWidth="1"/>
    <col min="14346" max="14346" width="11.6640625" style="69" customWidth="1"/>
    <col min="14347" max="14348" width="12.6640625" style="69" customWidth="1"/>
    <col min="14349" max="14352" width="15.6640625" style="69" customWidth="1"/>
    <col min="14353" max="14353" width="16.6640625" style="69" customWidth="1"/>
    <col min="14354" max="14354" width="20.6640625" style="69" customWidth="1"/>
    <col min="14355" max="14593" width="8.88671875" style="69"/>
    <col min="14594" max="14594" width="15.6640625" style="69" customWidth="1"/>
    <col min="14595" max="14595" width="11.33203125" style="69" customWidth="1"/>
    <col min="14596" max="14597" width="10.6640625" style="69" customWidth="1"/>
    <col min="14598" max="14598" width="9.6640625" style="69" customWidth="1"/>
    <col min="14599" max="14600" width="13.6640625" style="69" customWidth="1"/>
    <col min="14601" max="14601" width="12.6640625" style="69" customWidth="1"/>
    <col min="14602" max="14602" width="11.6640625" style="69" customWidth="1"/>
    <col min="14603" max="14604" width="12.6640625" style="69" customWidth="1"/>
    <col min="14605" max="14608" width="15.6640625" style="69" customWidth="1"/>
    <col min="14609" max="14609" width="16.6640625" style="69" customWidth="1"/>
    <col min="14610" max="14610" width="20.6640625" style="69" customWidth="1"/>
    <col min="14611" max="14849" width="8.88671875" style="69"/>
    <col min="14850" max="14850" width="15.6640625" style="69" customWidth="1"/>
    <col min="14851" max="14851" width="11.33203125" style="69" customWidth="1"/>
    <col min="14852" max="14853" width="10.6640625" style="69" customWidth="1"/>
    <col min="14854" max="14854" width="9.6640625" style="69" customWidth="1"/>
    <col min="14855" max="14856" width="13.6640625" style="69" customWidth="1"/>
    <col min="14857" max="14857" width="12.6640625" style="69" customWidth="1"/>
    <col min="14858" max="14858" width="11.6640625" style="69" customWidth="1"/>
    <col min="14859" max="14860" width="12.6640625" style="69" customWidth="1"/>
    <col min="14861" max="14864" width="15.6640625" style="69" customWidth="1"/>
    <col min="14865" max="14865" width="16.6640625" style="69" customWidth="1"/>
    <col min="14866" max="14866" width="20.6640625" style="69" customWidth="1"/>
    <col min="14867" max="15105" width="8.88671875" style="69"/>
    <col min="15106" max="15106" width="15.6640625" style="69" customWidth="1"/>
    <col min="15107" max="15107" width="11.33203125" style="69" customWidth="1"/>
    <col min="15108" max="15109" width="10.6640625" style="69" customWidth="1"/>
    <col min="15110" max="15110" width="9.6640625" style="69" customWidth="1"/>
    <col min="15111" max="15112" width="13.6640625" style="69" customWidth="1"/>
    <col min="15113" max="15113" width="12.6640625" style="69" customWidth="1"/>
    <col min="15114" max="15114" width="11.6640625" style="69" customWidth="1"/>
    <col min="15115" max="15116" width="12.6640625" style="69" customWidth="1"/>
    <col min="15117" max="15120" width="15.6640625" style="69" customWidth="1"/>
    <col min="15121" max="15121" width="16.6640625" style="69" customWidth="1"/>
    <col min="15122" max="15122" width="20.6640625" style="69" customWidth="1"/>
    <col min="15123" max="15361" width="8.88671875" style="69"/>
    <col min="15362" max="15362" width="15.6640625" style="69" customWidth="1"/>
    <col min="15363" max="15363" width="11.33203125" style="69" customWidth="1"/>
    <col min="15364" max="15365" width="10.6640625" style="69" customWidth="1"/>
    <col min="15366" max="15366" width="9.6640625" style="69" customWidth="1"/>
    <col min="15367" max="15368" width="13.6640625" style="69" customWidth="1"/>
    <col min="15369" max="15369" width="12.6640625" style="69" customWidth="1"/>
    <col min="15370" max="15370" width="11.6640625" style="69" customWidth="1"/>
    <col min="15371" max="15372" width="12.6640625" style="69" customWidth="1"/>
    <col min="15373" max="15376" width="15.6640625" style="69" customWidth="1"/>
    <col min="15377" max="15377" width="16.6640625" style="69" customWidth="1"/>
    <col min="15378" max="15378" width="20.6640625" style="69" customWidth="1"/>
    <col min="15379" max="15617" width="8.88671875" style="69"/>
    <col min="15618" max="15618" width="15.6640625" style="69" customWidth="1"/>
    <col min="15619" max="15619" width="11.33203125" style="69" customWidth="1"/>
    <col min="15620" max="15621" width="10.6640625" style="69" customWidth="1"/>
    <col min="15622" max="15622" width="9.6640625" style="69" customWidth="1"/>
    <col min="15623" max="15624" width="13.6640625" style="69" customWidth="1"/>
    <col min="15625" max="15625" width="12.6640625" style="69" customWidth="1"/>
    <col min="15626" max="15626" width="11.6640625" style="69" customWidth="1"/>
    <col min="15627" max="15628" width="12.6640625" style="69" customWidth="1"/>
    <col min="15629" max="15632" width="15.6640625" style="69" customWidth="1"/>
    <col min="15633" max="15633" width="16.6640625" style="69" customWidth="1"/>
    <col min="15634" max="15634" width="20.6640625" style="69" customWidth="1"/>
    <col min="15635" max="15873" width="8.88671875" style="69"/>
    <col min="15874" max="15874" width="15.6640625" style="69" customWidth="1"/>
    <col min="15875" max="15875" width="11.33203125" style="69" customWidth="1"/>
    <col min="15876" max="15877" width="10.6640625" style="69" customWidth="1"/>
    <col min="15878" max="15878" width="9.6640625" style="69" customWidth="1"/>
    <col min="15879" max="15880" width="13.6640625" style="69" customWidth="1"/>
    <col min="15881" max="15881" width="12.6640625" style="69" customWidth="1"/>
    <col min="15882" max="15882" width="11.6640625" style="69" customWidth="1"/>
    <col min="15883" max="15884" width="12.6640625" style="69" customWidth="1"/>
    <col min="15885" max="15888" width="15.6640625" style="69" customWidth="1"/>
    <col min="15889" max="15889" width="16.6640625" style="69" customWidth="1"/>
    <col min="15890" max="15890" width="20.6640625" style="69" customWidth="1"/>
    <col min="15891" max="16129" width="8.88671875" style="69"/>
    <col min="16130" max="16130" width="15.6640625" style="69" customWidth="1"/>
    <col min="16131" max="16131" width="11.33203125" style="69" customWidth="1"/>
    <col min="16132" max="16133" width="10.6640625" style="69" customWidth="1"/>
    <col min="16134" max="16134" width="9.6640625" style="69" customWidth="1"/>
    <col min="16135" max="16136" width="13.6640625" style="69" customWidth="1"/>
    <col min="16137" max="16137" width="12.6640625" style="69" customWidth="1"/>
    <col min="16138" max="16138" width="11.6640625" style="69" customWidth="1"/>
    <col min="16139" max="16140" width="12.6640625" style="69" customWidth="1"/>
    <col min="16141" max="16144" width="15.6640625" style="69" customWidth="1"/>
    <col min="16145" max="16145" width="16.6640625" style="69" customWidth="1"/>
    <col min="16146" max="16146" width="20.6640625" style="69" customWidth="1"/>
    <col min="16147" max="16384" width="8.88671875" style="69"/>
  </cols>
  <sheetData>
    <row r="1" spans="1:25" ht="15.75" customHeight="1" x14ac:dyDescent="0.5">
      <c r="A1" s="251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68"/>
      <c r="S1" s="141"/>
      <c r="T1" s="141"/>
      <c r="U1" s="142"/>
      <c r="V1" s="142"/>
      <c r="W1" s="154"/>
    </row>
    <row r="2" spans="1:25" ht="15.75" customHeight="1" x14ac:dyDescent="0.5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68"/>
      <c r="S2" s="141"/>
      <c r="T2" s="141"/>
      <c r="U2" s="142"/>
      <c r="V2" s="142"/>
      <c r="W2" s="154"/>
    </row>
    <row r="3" spans="1:25" ht="24.6" customHeight="1" x14ac:dyDescent="0.5">
      <c r="A3" s="300" t="s">
        <v>103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68"/>
      <c r="S3" s="141"/>
      <c r="T3" s="141"/>
      <c r="U3" s="142"/>
      <c r="V3" s="142"/>
      <c r="W3" s="154"/>
    </row>
    <row r="4" spans="1:25" ht="15.75" customHeight="1" x14ac:dyDescent="0.5">
      <c r="A4" s="68"/>
      <c r="B4" s="68"/>
      <c r="C4" s="68"/>
      <c r="D4" s="68"/>
      <c r="E4" s="68"/>
      <c r="F4" s="68"/>
      <c r="G4" s="68"/>
      <c r="H4" s="301"/>
      <c r="I4" s="301"/>
      <c r="J4" s="301"/>
      <c r="K4" s="301"/>
      <c r="L4" s="68"/>
      <c r="M4" s="68"/>
      <c r="N4" s="68"/>
      <c r="O4" s="68"/>
      <c r="P4" s="68"/>
      <c r="Q4" s="68"/>
      <c r="R4" s="68"/>
      <c r="S4" s="141"/>
      <c r="T4" s="141"/>
      <c r="U4" s="142"/>
      <c r="V4" s="142"/>
      <c r="W4" s="154"/>
    </row>
    <row r="5" spans="1:25" ht="15" customHeight="1" x14ac:dyDescent="0.3">
      <c r="A5" s="302" t="s">
        <v>244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105"/>
      <c r="S5" s="156"/>
      <c r="T5" s="156"/>
      <c r="U5" s="156"/>
      <c r="V5" s="156"/>
    </row>
    <row r="6" spans="1:25" ht="15" customHeight="1" x14ac:dyDescent="0.25">
      <c r="A6" s="302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140"/>
      <c r="S6" s="140"/>
      <c r="T6" s="140"/>
      <c r="U6" s="140"/>
      <c r="V6" s="140"/>
      <c r="W6" s="140"/>
      <c r="X6" s="140"/>
    </row>
    <row r="7" spans="1:25" ht="15.9" customHeight="1" x14ac:dyDescent="0.25">
      <c r="A7" s="316" t="s">
        <v>245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140"/>
      <c r="S7" s="140"/>
      <c r="T7" s="140"/>
      <c r="U7" s="140"/>
      <c r="V7" s="140"/>
      <c r="W7" s="140"/>
      <c r="X7" s="140"/>
    </row>
    <row r="8" spans="1:25" ht="15" customHeight="1" x14ac:dyDescent="0.25">
      <c r="A8" s="303" t="s">
        <v>246</v>
      </c>
      <c r="B8" s="165" t="s">
        <v>247</v>
      </c>
      <c r="C8" s="165" t="s">
        <v>248</v>
      </c>
      <c r="D8" s="165" t="s">
        <v>249</v>
      </c>
      <c r="E8" s="165" t="s">
        <v>6</v>
      </c>
      <c r="F8" s="165" t="s">
        <v>250</v>
      </c>
      <c r="G8" s="165" t="s">
        <v>251</v>
      </c>
      <c r="H8" s="165" t="s">
        <v>252</v>
      </c>
      <c r="I8" s="165" t="s">
        <v>212</v>
      </c>
      <c r="J8" s="165" t="s">
        <v>338</v>
      </c>
      <c r="K8" s="165" t="s">
        <v>248</v>
      </c>
      <c r="L8" s="165" t="s">
        <v>253</v>
      </c>
      <c r="M8" s="165" t="s">
        <v>240</v>
      </c>
      <c r="N8" s="165" t="s">
        <v>254</v>
      </c>
      <c r="O8" s="165" t="s">
        <v>255</v>
      </c>
      <c r="P8" s="165" t="s">
        <v>256</v>
      </c>
      <c r="Q8" s="165" t="s">
        <v>257</v>
      </c>
      <c r="R8" s="140"/>
      <c r="S8" s="140"/>
      <c r="T8" s="140"/>
      <c r="U8" s="140"/>
      <c r="V8" s="140"/>
      <c r="W8" s="140"/>
      <c r="X8" s="140"/>
      <c r="Y8" s="140"/>
    </row>
    <row r="9" spans="1:25" ht="15" customHeight="1" x14ac:dyDescent="0.25">
      <c r="A9" s="303"/>
      <c r="B9" s="166" t="s">
        <v>258</v>
      </c>
      <c r="C9" s="166" t="s">
        <v>7</v>
      </c>
      <c r="D9" s="166" t="s">
        <v>7</v>
      </c>
      <c r="E9" s="166" t="s">
        <v>7</v>
      </c>
      <c r="F9" s="166" t="s">
        <v>194</v>
      </c>
      <c r="G9" s="166" t="s">
        <v>259</v>
      </c>
      <c r="H9" s="166" t="s">
        <v>260</v>
      </c>
      <c r="I9" s="166"/>
      <c r="J9" s="166" t="s">
        <v>339</v>
      </c>
      <c r="K9" s="166" t="s">
        <v>261</v>
      </c>
      <c r="L9" s="166" t="s">
        <v>262</v>
      </c>
      <c r="M9" s="166" t="s">
        <v>263</v>
      </c>
      <c r="N9" s="166" t="s">
        <v>264</v>
      </c>
      <c r="O9" s="166" t="s">
        <v>264</v>
      </c>
      <c r="P9" s="166" t="s">
        <v>264</v>
      </c>
      <c r="Q9" s="166" t="s">
        <v>216</v>
      </c>
      <c r="R9" s="140"/>
      <c r="S9" s="140"/>
      <c r="T9" s="140"/>
      <c r="U9" s="140"/>
      <c r="V9" s="140"/>
      <c r="W9" s="140"/>
      <c r="X9" s="140"/>
      <c r="Y9" s="140"/>
    </row>
    <row r="10" spans="1:25" ht="15" customHeight="1" x14ac:dyDescent="0.25">
      <c r="A10" s="303"/>
      <c r="B10" s="167" t="s">
        <v>265</v>
      </c>
      <c r="C10" s="167" t="s">
        <v>266</v>
      </c>
      <c r="D10" s="167" t="s">
        <v>267</v>
      </c>
      <c r="E10" s="167"/>
      <c r="F10" s="167"/>
      <c r="G10" s="167" t="s">
        <v>268</v>
      </c>
      <c r="H10" s="167" t="s">
        <v>269</v>
      </c>
      <c r="I10" s="167" t="s">
        <v>270</v>
      </c>
      <c r="J10" s="167" t="s">
        <v>340</v>
      </c>
      <c r="K10" s="167" t="s">
        <v>271</v>
      </c>
      <c r="L10" s="167" t="s">
        <v>272</v>
      </c>
      <c r="M10" s="167" t="s">
        <v>273</v>
      </c>
      <c r="N10" s="168"/>
      <c r="O10" s="167"/>
      <c r="P10" s="167"/>
      <c r="Q10" s="167"/>
      <c r="R10" s="140"/>
      <c r="S10" s="140"/>
      <c r="T10" s="140"/>
      <c r="U10" s="140"/>
      <c r="V10" s="140"/>
      <c r="W10" s="140"/>
      <c r="X10" s="140"/>
      <c r="Y10" s="140"/>
    </row>
    <row r="11" spans="1:25" ht="15" customHeight="1" x14ac:dyDescent="0.25">
      <c r="A11" s="304"/>
      <c r="B11" s="298">
        <f>'D2 System'!$B$13</f>
        <v>397640</v>
      </c>
      <c r="C11" s="306">
        <f>'D2 System'!$E$15</f>
        <v>0</v>
      </c>
      <c r="D11" s="306">
        <f>'D2 System'!$E$16</f>
        <v>0</v>
      </c>
      <c r="E11" s="308">
        <f>SUM(C11:D12)</f>
        <v>0</v>
      </c>
      <c r="F11" s="298" t="e">
        <f>B11/E11</f>
        <v>#DIV/0!</v>
      </c>
      <c r="G11" s="296"/>
      <c r="H11" s="296"/>
      <c r="I11" s="296"/>
      <c r="J11" s="184"/>
      <c r="K11" s="296"/>
      <c r="L11" s="296"/>
      <c r="M11" s="296"/>
      <c r="N11" s="296"/>
      <c r="O11" s="296"/>
      <c r="P11" s="296"/>
      <c r="Q11" s="310">
        <f>SUM(N11:P12)</f>
        <v>0</v>
      </c>
      <c r="R11" s="140"/>
      <c r="S11" s="140"/>
      <c r="T11" s="140"/>
      <c r="U11" s="140"/>
      <c r="V11" s="140"/>
      <c r="W11" s="140"/>
      <c r="X11" s="140"/>
      <c r="Y11" s="140"/>
    </row>
    <row r="12" spans="1:25" ht="15" customHeight="1" x14ac:dyDescent="0.25">
      <c r="A12" s="305"/>
      <c r="B12" s="299"/>
      <c r="C12" s="307"/>
      <c r="D12" s="307"/>
      <c r="E12" s="309"/>
      <c r="F12" s="299"/>
      <c r="G12" s="297"/>
      <c r="H12" s="297"/>
      <c r="I12" s="297"/>
      <c r="J12" s="185"/>
      <c r="K12" s="297"/>
      <c r="L12" s="297"/>
      <c r="M12" s="297"/>
      <c r="N12" s="297"/>
      <c r="O12" s="297"/>
      <c r="P12" s="297"/>
      <c r="Q12" s="311"/>
      <c r="R12" s="140"/>
      <c r="S12" s="140"/>
      <c r="T12" s="140"/>
      <c r="U12" s="140"/>
      <c r="V12" s="140"/>
      <c r="W12" s="140"/>
      <c r="X12" s="140"/>
      <c r="Y12" s="140"/>
    </row>
    <row r="13" spans="1:25" ht="30" customHeight="1" x14ac:dyDescent="0.25">
      <c r="A13" s="118"/>
      <c r="B13" s="119"/>
      <c r="C13" s="169"/>
      <c r="D13" s="169"/>
      <c r="E13" s="170"/>
      <c r="F13" s="119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40"/>
      <c r="S13" s="140"/>
      <c r="T13" s="140"/>
      <c r="U13" s="140"/>
      <c r="V13" s="140"/>
      <c r="W13" s="140"/>
      <c r="X13" s="140"/>
      <c r="Y13" s="140"/>
    </row>
    <row r="14" spans="1:25" ht="15" customHeight="1" x14ac:dyDescent="0.25">
      <c r="B14" s="140"/>
      <c r="C14" s="140"/>
      <c r="D14" s="140"/>
      <c r="E14" s="140"/>
      <c r="F14" s="140"/>
      <c r="G14" s="122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1:25" ht="13.8" x14ac:dyDescent="0.25">
      <c r="A15" s="172" t="s">
        <v>274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</row>
    <row r="16" spans="1:2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</row>
    <row r="17" spans="1:16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</row>
    <row r="18" spans="1:16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16" x14ac:dyDescent="0.2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16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16" x14ac:dyDescent="0.25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16" x14ac:dyDescent="0.25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</row>
    <row r="23" spans="1:16" x14ac:dyDescent="0.25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</row>
    <row r="24" spans="1:16" x14ac:dyDescent="0.25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1:16" x14ac:dyDescent="0.25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1:16" x14ac:dyDescent="0.25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1:16" x14ac:dyDescent="0.25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1:16" x14ac:dyDescent="0.2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1:16" x14ac:dyDescent="0.25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1:16" x14ac:dyDescent="0.25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1:16" x14ac:dyDescent="0.25">
      <c r="A31" s="140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1:16" x14ac:dyDescent="0.25">
      <c r="A32" s="140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1:16" x14ac:dyDescent="0.25">
      <c r="A33" s="140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1:16" x14ac:dyDescent="0.25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1:16" x14ac:dyDescent="0.25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1:16" x14ac:dyDescent="0.25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1:16" x14ac:dyDescent="0.25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1:16" x14ac:dyDescent="0.25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1:16" x14ac:dyDescent="0.25">
      <c r="A39" s="140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1:16" x14ac:dyDescent="0.25">
      <c r="A40" s="140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1:16" x14ac:dyDescent="0.25">
      <c r="A41" s="140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1:16" x14ac:dyDescent="0.25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1:16" x14ac:dyDescent="0.2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1:16" x14ac:dyDescent="0.25">
      <c r="A44" s="140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1:16" x14ac:dyDescent="0.25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1:16" x14ac:dyDescent="0.25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1:16" x14ac:dyDescent="0.25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1:16" x14ac:dyDescent="0.25">
      <c r="A48" s="140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1:16" x14ac:dyDescent="0.2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1:16" x14ac:dyDescent="0.25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1:16" x14ac:dyDescent="0.25">
      <c r="A51" s="140"/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</row>
    <row r="52" spans="1:16" x14ac:dyDescent="0.25">
      <c r="A52" s="140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</row>
    <row r="53" spans="1:16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</row>
    <row r="54" spans="1:16" x14ac:dyDescent="0.25">
      <c r="A54" s="140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</row>
    <row r="55" spans="1:16" x14ac:dyDescent="0.25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</row>
    <row r="56" spans="1:16" x14ac:dyDescent="0.25">
      <c r="A56" s="140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</row>
    <row r="57" spans="1:16" x14ac:dyDescent="0.25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</row>
    <row r="58" spans="1:16" x14ac:dyDescent="0.25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</row>
    <row r="59" spans="1:16" x14ac:dyDescent="0.25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</row>
    <row r="60" spans="1:16" x14ac:dyDescent="0.25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</row>
    <row r="61" spans="1:16" x14ac:dyDescent="0.25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</row>
    <row r="62" spans="1:16" x14ac:dyDescent="0.25">
      <c r="A62" s="140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</row>
    <row r="63" spans="1:16" x14ac:dyDescent="0.25">
      <c r="A63" s="140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</row>
    <row r="64" spans="1:16" x14ac:dyDescent="0.25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</row>
    <row r="65" spans="1:16" x14ac:dyDescent="0.25">
      <c r="A65" s="140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</row>
    <row r="66" spans="1:16" x14ac:dyDescent="0.25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</row>
    <row r="67" spans="1:16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</row>
    <row r="68" spans="1:16" x14ac:dyDescent="0.25">
      <c r="A68" s="140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</row>
    <row r="69" spans="1:16" x14ac:dyDescent="0.25">
      <c r="A69" s="140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</row>
    <row r="70" spans="1:16" x14ac:dyDescent="0.25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</row>
    <row r="71" spans="1:16" x14ac:dyDescent="0.25">
      <c r="A71" s="140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</row>
    <row r="72" spans="1:16" x14ac:dyDescent="0.25">
      <c r="A72" s="140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</row>
    <row r="73" spans="1:16" x14ac:dyDescent="0.25">
      <c r="A73" s="140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</row>
    <row r="74" spans="1:16" x14ac:dyDescent="0.25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</row>
    <row r="75" spans="1:16" x14ac:dyDescent="0.25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</row>
    <row r="76" spans="1:16" x14ac:dyDescent="0.25">
      <c r="A76" s="140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</row>
    <row r="77" spans="1:16" x14ac:dyDescent="0.25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</row>
    <row r="78" spans="1:16" x14ac:dyDescent="0.25">
      <c r="A78" s="140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</row>
    <row r="79" spans="1:16" x14ac:dyDescent="0.25">
      <c r="A79" s="140"/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</row>
    <row r="80" spans="1:16" x14ac:dyDescent="0.25">
      <c r="A80" s="140"/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</row>
    <row r="81" spans="1:16" x14ac:dyDescent="0.25">
      <c r="A81" s="140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</row>
    <row r="82" spans="1:16" x14ac:dyDescent="0.25">
      <c r="A82" s="140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</row>
    <row r="83" spans="1:16" x14ac:dyDescent="0.25">
      <c r="A83" s="140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</row>
    <row r="84" spans="1:16" x14ac:dyDescent="0.25">
      <c r="A84" s="140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</row>
    <row r="85" spans="1:16" x14ac:dyDescent="0.25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</row>
    <row r="86" spans="1:16" x14ac:dyDescent="0.25">
      <c r="A86" s="140"/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</row>
    <row r="87" spans="1:16" x14ac:dyDescent="0.25">
      <c r="A87" s="140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</row>
    <row r="88" spans="1:16" x14ac:dyDescent="0.25">
      <c r="A88" s="140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</row>
    <row r="89" spans="1:16" x14ac:dyDescent="0.25">
      <c r="A89" s="140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</row>
    <row r="90" spans="1:16" x14ac:dyDescent="0.25">
      <c r="A90" s="140"/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</row>
    <row r="91" spans="1:16" x14ac:dyDescent="0.25">
      <c r="A91" s="140"/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</row>
    <row r="92" spans="1:16" x14ac:dyDescent="0.25">
      <c r="A92" s="140"/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</row>
    <row r="93" spans="1:16" x14ac:dyDescent="0.25">
      <c r="A93" s="140"/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</row>
    <row r="94" spans="1:16" x14ac:dyDescent="0.25">
      <c r="A94" s="140"/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</row>
    <row r="95" spans="1:16" x14ac:dyDescent="0.25">
      <c r="A95" s="140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</row>
    <row r="96" spans="1:16" x14ac:dyDescent="0.25">
      <c r="A96" s="140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</row>
    <row r="97" spans="1:16" x14ac:dyDescent="0.25">
      <c r="A97" s="140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</row>
    <row r="98" spans="1:16" x14ac:dyDescent="0.25">
      <c r="A98" s="140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</row>
    <row r="99" spans="1:16" x14ac:dyDescent="0.25">
      <c r="A99" s="140"/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</row>
    <row r="100" spans="1:16" x14ac:dyDescent="0.25">
      <c r="A100" s="140"/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</row>
    <row r="101" spans="1:16" x14ac:dyDescent="0.25">
      <c r="A101" s="140"/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</row>
    <row r="102" spans="1:16" x14ac:dyDescent="0.25">
      <c r="A102" s="140"/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</row>
    <row r="103" spans="1:16" x14ac:dyDescent="0.25">
      <c r="A103" s="140"/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</row>
    <row r="104" spans="1:16" x14ac:dyDescent="0.25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</row>
    <row r="105" spans="1:16" x14ac:dyDescent="0.25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</row>
    <row r="106" spans="1:16" x14ac:dyDescent="0.25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</row>
    <row r="107" spans="1:16" x14ac:dyDescent="0.25">
      <c r="A107" s="140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</row>
    <row r="108" spans="1:16" x14ac:dyDescent="0.25">
      <c r="A108" s="140"/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</row>
    <row r="109" spans="1:16" x14ac:dyDescent="0.25">
      <c r="A109" s="140"/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</row>
    <row r="110" spans="1:16" x14ac:dyDescent="0.25">
      <c r="A110" s="140"/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</row>
    <row r="111" spans="1:16" x14ac:dyDescent="0.25">
      <c r="A111" s="140"/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</row>
    <row r="112" spans="1:16" x14ac:dyDescent="0.25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</row>
    <row r="113" spans="1:16" x14ac:dyDescent="0.25">
      <c r="A113" s="140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</row>
    <row r="114" spans="1:16" x14ac:dyDescent="0.25">
      <c r="A114" s="140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</row>
    <row r="115" spans="1:16" x14ac:dyDescent="0.25">
      <c r="A115" s="140"/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</row>
    <row r="116" spans="1:16" x14ac:dyDescent="0.25">
      <c r="A116" s="140"/>
      <c r="B116" s="140"/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140"/>
    </row>
    <row r="117" spans="1:16" x14ac:dyDescent="0.25">
      <c r="A117" s="140"/>
      <c r="B117" s="140"/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</row>
    <row r="118" spans="1:16" x14ac:dyDescent="0.25">
      <c r="A118" s="140"/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</row>
    <row r="119" spans="1:16" x14ac:dyDescent="0.25">
      <c r="A119" s="140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</row>
    <row r="120" spans="1:16" x14ac:dyDescent="0.25">
      <c r="A120" s="140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</row>
    <row r="121" spans="1:16" x14ac:dyDescent="0.25">
      <c r="A121" s="140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</row>
    <row r="122" spans="1:16" x14ac:dyDescent="0.25">
      <c r="A122" s="140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</row>
    <row r="123" spans="1:16" x14ac:dyDescent="0.25">
      <c r="A123" s="140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</row>
    <row r="124" spans="1:16" x14ac:dyDescent="0.25">
      <c r="A124" s="140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</row>
    <row r="125" spans="1:16" x14ac:dyDescent="0.25">
      <c r="A125" s="140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</row>
    <row r="126" spans="1:16" x14ac:dyDescent="0.25"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</row>
    <row r="127" spans="1:16" x14ac:dyDescent="0.25"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</row>
    <row r="128" spans="1:16" x14ac:dyDescent="0.25">
      <c r="G128" s="140"/>
      <c r="N128" s="140"/>
      <c r="O128" s="140"/>
    </row>
    <row r="129" spans="7:15" x14ac:dyDescent="0.25">
      <c r="G129" s="140"/>
      <c r="N129" s="140"/>
      <c r="O129" s="140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S37"/>
  <sheetViews>
    <sheetView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4" t="s">
        <v>12</v>
      </c>
      <c r="K5" s="30"/>
    </row>
    <row r="6" spans="1:19" ht="17.399999999999999" customHeight="1" x14ac:dyDescent="0.25">
      <c r="A6" s="233" t="s">
        <v>140</v>
      </c>
      <c r="B6" s="234"/>
      <c r="C6" s="234"/>
      <c r="D6" s="235"/>
      <c r="E6" s="239" t="s">
        <v>13</v>
      </c>
      <c r="F6" s="240"/>
      <c r="G6" s="240"/>
      <c r="H6" s="243">
        <f>J26</f>
        <v>21195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5" t="s">
        <v>21</v>
      </c>
      <c r="F10" s="55" t="s">
        <v>22</v>
      </c>
      <c r="G10" s="231" t="s">
        <v>23</v>
      </c>
      <c r="H10" s="231" t="s">
        <v>24</v>
      </c>
      <c r="I10" s="229" t="s">
        <v>25</v>
      </c>
      <c r="J10" s="55" t="s">
        <v>26</v>
      </c>
    </row>
    <row r="11" spans="1:19" ht="15" customHeight="1" x14ac:dyDescent="0.25">
      <c r="A11" s="230"/>
      <c r="B11" s="231"/>
      <c r="C11" s="231"/>
      <c r="D11" s="231"/>
      <c r="E11" s="56" t="s">
        <v>27</v>
      </c>
      <c r="F11" s="56" t="s">
        <v>27</v>
      </c>
      <c r="G11" s="231"/>
      <c r="H11" s="231"/>
      <c r="I11" s="230"/>
      <c r="J11" s="56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139</v>
      </c>
      <c r="B16" s="36"/>
      <c r="C16" s="36"/>
      <c r="D16" s="42"/>
      <c r="E16" s="36">
        <v>1150</v>
      </c>
      <c r="F16" s="36"/>
      <c r="G16" s="36">
        <v>1125</v>
      </c>
      <c r="H16" s="36"/>
      <c r="I16" s="36"/>
      <c r="J16" s="36">
        <f>SUM(D16:I16)</f>
        <v>2275</v>
      </c>
      <c r="P16" s="41"/>
      <c r="S16" s="41"/>
    </row>
    <row r="17" spans="1:19" ht="15" customHeight="1" x14ac:dyDescent="0.25">
      <c r="A17" s="35" t="s">
        <v>34</v>
      </c>
      <c r="B17" s="36"/>
      <c r="C17" s="36"/>
      <c r="D17" s="36">
        <v>14735</v>
      </c>
      <c r="E17" s="36"/>
      <c r="F17" s="36"/>
      <c r="G17" s="36"/>
      <c r="H17" s="36"/>
      <c r="I17" s="36"/>
      <c r="J17" s="36">
        <f t="shared" ref="J17:J23" si="0">SUM(D17:I17)</f>
        <v>14735</v>
      </c>
      <c r="P17" s="41"/>
      <c r="S17" s="41"/>
    </row>
    <row r="18" spans="1:19" ht="15" customHeight="1" x14ac:dyDescent="0.25">
      <c r="A18" s="35" t="s">
        <v>37</v>
      </c>
      <c r="B18" s="36"/>
      <c r="C18" s="36"/>
      <c r="D18" s="36"/>
      <c r="E18" s="36">
        <v>1225</v>
      </c>
      <c r="F18" s="36"/>
      <c r="G18" s="36"/>
      <c r="H18" s="36"/>
      <c r="I18" s="36"/>
      <c r="J18" s="36">
        <f t="shared" si="0"/>
        <v>1225</v>
      </c>
      <c r="P18" s="41"/>
      <c r="S18" s="41"/>
    </row>
    <row r="19" spans="1:19" ht="15" customHeight="1" x14ac:dyDescent="0.25">
      <c r="A19" s="35" t="s">
        <v>141</v>
      </c>
      <c r="B19" s="36"/>
      <c r="C19" s="36"/>
      <c r="D19" s="36"/>
      <c r="E19" s="36">
        <v>610</v>
      </c>
      <c r="F19" s="36"/>
      <c r="G19" s="36"/>
      <c r="H19" s="36"/>
      <c r="I19" s="36"/>
      <c r="J19" s="36">
        <f t="shared" si="0"/>
        <v>610</v>
      </c>
      <c r="P19" s="41"/>
      <c r="S19" s="41"/>
    </row>
    <row r="20" spans="1:19" ht="15" customHeight="1" x14ac:dyDescent="0.25">
      <c r="A20" s="35" t="s">
        <v>119</v>
      </c>
      <c r="B20" s="36"/>
      <c r="C20" s="36"/>
      <c r="D20" s="37">
        <v>840</v>
      </c>
      <c r="E20" s="36"/>
      <c r="F20" s="36"/>
      <c r="G20" s="36"/>
      <c r="H20" s="36"/>
      <c r="I20" s="36"/>
      <c r="J20" s="36">
        <f t="shared" si="0"/>
        <v>840</v>
      </c>
      <c r="P20" s="41"/>
      <c r="S20" s="41"/>
    </row>
    <row r="21" spans="1:19" ht="15" customHeight="1" x14ac:dyDescent="0.25">
      <c r="A21" s="35" t="s">
        <v>38</v>
      </c>
      <c r="B21" s="36"/>
      <c r="C21" s="36"/>
      <c r="D21" s="36"/>
      <c r="E21" s="36">
        <v>270</v>
      </c>
      <c r="F21" s="36"/>
      <c r="G21" s="36"/>
      <c r="H21" s="36"/>
      <c r="I21" s="36"/>
      <c r="J21" s="36">
        <f t="shared" si="0"/>
        <v>270</v>
      </c>
      <c r="P21" s="41"/>
      <c r="S21" s="41"/>
    </row>
    <row r="22" spans="1:19" ht="15" customHeight="1" x14ac:dyDescent="0.25">
      <c r="A22" s="35" t="s">
        <v>79</v>
      </c>
      <c r="B22" s="36"/>
      <c r="C22" s="36"/>
      <c r="D22" s="36">
        <v>180</v>
      </c>
      <c r="E22" s="36"/>
      <c r="F22" s="36"/>
      <c r="G22" s="36"/>
      <c r="H22" s="36"/>
      <c r="I22" s="36"/>
      <c r="J22" s="36">
        <f t="shared" si="0"/>
        <v>180</v>
      </c>
      <c r="P22" s="41"/>
      <c r="S22" s="41"/>
    </row>
    <row r="23" spans="1:19" ht="15" customHeight="1" thickBot="1" x14ac:dyDescent="0.3">
      <c r="A23" s="35" t="s">
        <v>105</v>
      </c>
      <c r="B23" s="36"/>
      <c r="C23" s="36"/>
      <c r="D23" s="36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3.2" customHeight="1" x14ac:dyDescent="0.25">
      <c r="A24" s="221" t="s">
        <v>39</v>
      </c>
      <c r="B24" s="222"/>
      <c r="C24" s="223"/>
      <c r="D24" s="209">
        <f>SUM(D12:D23)</f>
        <v>15755</v>
      </c>
      <c r="E24" s="209">
        <f>SUM(E12:E23)</f>
        <v>3305</v>
      </c>
      <c r="F24" s="209">
        <f>SUM(F12:F23)</f>
        <v>1010</v>
      </c>
      <c r="G24" s="209">
        <f>SUM(G12:G23)</f>
        <v>1125</v>
      </c>
      <c r="H24" s="209"/>
      <c r="I24" s="209"/>
      <c r="J24" s="211">
        <f>SUM(D24:I25)</f>
        <v>21195</v>
      </c>
      <c r="K24" s="27"/>
      <c r="L24" s="27"/>
    </row>
    <row r="25" spans="1:19" ht="13.8" customHeight="1" thickBot="1" x14ac:dyDescent="0.3">
      <c r="A25" s="224"/>
      <c r="B25" s="225"/>
      <c r="C25" s="226"/>
      <c r="D25" s="210"/>
      <c r="E25" s="210"/>
      <c r="F25" s="210"/>
      <c r="G25" s="210"/>
      <c r="H25" s="210"/>
      <c r="I25" s="210"/>
      <c r="J25" s="212"/>
      <c r="K25" s="27"/>
      <c r="L25" s="27"/>
      <c r="O25" s="27"/>
    </row>
    <row r="26" spans="1:19" x14ac:dyDescent="0.25">
      <c r="A26" s="213" t="s">
        <v>40</v>
      </c>
      <c r="B26" s="213"/>
      <c r="C26" s="213"/>
      <c r="D26" s="213"/>
      <c r="E26" s="213"/>
      <c r="F26" s="213"/>
      <c r="G26" s="213"/>
      <c r="H26" s="213"/>
      <c r="I26" s="214"/>
      <c r="J26" s="215">
        <f>SUM(J12:J23)</f>
        <v>21195</v>
      </c>
      <c r="K26" s="27"/>
      <c r="M26" s="27"/>
    </row>
    <row r="27" spans="1:19" ht="13.8" thickBot="1" x14ac:dyDescent="0.3">
      <c r="A27" s="213"/>
      <c r="B27" s="213"/>
      <c r="C27" s="213"/>
      <c r="D27" s="213"/>
      <c r="E27" s="213"/>
      <c r="F27" s="213"/>
      <c r="G27" s="213"/>
      <c r="H27" s="213"/>
      <c r="I27" s="214"/>
      <c r="J27" s="216"/>
    </row>
    <row r="28" spans="1:19" ht="13.8" thickTop="1" x14ac:dyDescent="0.25">
      <c r="A28" s="217" t="s">
        <v>146</v>
      </c>
      <c r="B28" s="217"/>
      <c r="C28" s="217"/>
      <c r="D28" s="217"/>
      <c r="E28" s="217"/>
      <c r="F28" s="217"/>
      <c r="G28" s="217"/>
      <c r="H28" s="217"/>
      <c r="I28" s="218"/>
      <c r="J28" s="219">
        <f>SUM(J26,H34)</f>
        <v>35000</v>
      </c>
    </row>
    <row r="29" spans="1:19" ht="13.8" thickBot="1" x14ac:dyDescent="0.3">
      <c r="A29" s="217"/>
      <c r="B29" s="217"/>
      <c r="C29" s="217"/>
      <c r="D29" s="217"/>
      <c r="E29" s="217"/>
      <c r="F29" s="217"/>
      <c r="G29" s="217"/>
      <c r="H29" s="217"/>
      <c r="I29" s="218"/>
      <c r="J29" s="220"/>
      <c r="L29" s="27"/>
      <c r="M29" s="27"/>
    </row>
    <row r="30" spans="1:19" ht="13.8" thickTop="1" x14ac:dyDescent="0.25">
      <c r="A30" s="207" t="s">
        <v>41</v>
      </c>
      <c r="B30" s="207"/>
      <c r="C30" s="207"/>
      <c r="D30" s="44"/>
      <c r="E30" s="45"/>
      <c r="F30" s="46"/>
      <c r="G30" s="46"/>
      <c r="H30" s="46"/>
      <c r="L30" s="27"/>
    </row>
    <row r="31" spans="1:19" x14ac:dyDescent="0.25">
      <c r="A31" s="208" t="s">
        <v>43</v>
      </c>
      <c r="B31" s="208"/>
      <c r="C31" s="208"/>
      <c r="D31" s="47"/>
      <c r="E31" s="208" t="s">
        <v>42</v>
      </c>
      <c r="F31" s="208"/>
      <c r="G31" s="208"/>
      <c r="H31" s="47"/>
      <c r="K31" s="22"/>
      <c r="M31" s="27"/>
      <c r="N31" s="27"/>
    </row>
    <row r="32" spans="1:19" x14ac:dyDescent="0.25">
      <c r="A32" s="208" t="s">
        <v>44</v>
      </c>
      <c r="B32" s="208"/>
      <c r="C32" s="208"/>
      <c r="D32" s="47"/>
      <c r="E32" s="208" t="s">
        <v>142</v>
      </c>
      <c r="F32" s="208"/>
      <c r="G32" s="208"/>
      <c r="H32" s="47"/>
      <c r="I32" s="27"/>
      <c r="J32" s="22"/>
      <c r="M32" s="27"/>
    </row>
    <row r="33" spans="1:13" x14ac:dyDescent="0.25">
      <c r="A33" s="208" t="s">
        <v>46</v>
      </c>
      <c r="B33" s="208"/>
      <c r="C33" s="208"/>
      <c r="D33" s="47"/>
      <c r="E33" s="208" t="s">
        <v>143</v>
      </c>
      <c r="F33" s="208"/>
      <c r="G33" s="208"/>
      <c r="H33" s="47"/>
      <c r="L33" s="27"/>
    </row>
    <row r="34" spans="1:13" x14ac:dyDescent="0.25">
      <c r="A34" s="206" t="s">
        <v>144</v>
      </c>
      <c r="B34" s="206"/>
      <c r="C34" s="206"/>
      <c r="D34" s="47"/>
      <c r="E34" s="48"/>
      <c r="F34" s="48"/>
      <c r="G34" s="48"/>
      <c r="H34" s="49">
        <v>13805</v>
      </c>
      <c r="K34" s="27"/>
    </row>
    <row r="35" spans="1:13" x14ac:dyDescent="0.25">
      <c r="M35" s="27"/>
    </row>
    <row r="37" spans="1:13" x14ac:dyDescent="0.25">
      <c r="D37" s="22"/>
    </row>
  </sheetData>
  <mergeCells count="35">
    <mergeCell ref="A34:C34"/>
    <mergeCell ref="G10:G11"/>
    <mergeCell ref="A30:C30"/>
    <mergeCell ref="A31:C31"/>
    <mergeCell ref="E31:G31"/>
    <mergeCell ref="A32:C32"/>
    <mergeCell ref="E32:G32"/>
    <mergeCell ref="A33:C33"/>
    <mergeCell ref="E33:G33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A1:T135"/>
  <sheetViews>
    <sheetView tabSelected="1" view="pageBreakPreview" zoomScaleNormal="100" zoomScaleSheetLayoutView="100" workbookViewId="0">
      <selection activeCell="A5" sqref="A5:N5"/>
    </sheetView>
  </sheetViews>
  <sheetFormatPr defaultRowHeight="13.2" x14ac:dyDescent="0.25"/>
  <cols>
    <col min="1" max="1" width="18" style="69" customWidth="1"/>
    <col min="2" max="2" width="10.6640625" style="69" customWidth="1"/>
    <col min="3" max="3" width="9.6640625" style="69" customWidth="1"/>
    <col min="4" max="5" width="13.6640625" style="69" customWidth="1"/>
    <col min="6" max="6" width="12.6640625" style="69" customWidth="1"/>
    <col min="7" max="7" width="11.6640625" style="69" customWidth="1"/>
    <col min="8" max="10" width="12.6640625" style="69" customWidth="1"/>
    <col min="11" max="13" width="15.6640625" style="69" customWidth="1"/>
    <col min="14" max="14" width="16.6640625" style="69" customWidth="1"/>
    <col min="15" max="15" width="20.6640625" style="69" customWidth="1"/>
    <col min="16" max="254" width="8.88671875" style="69"/>
    <col min="255" max="255" width="15.6640625" style="69" customWidth="1"/>
    <col min="256" max="256" width="11.33203125" style="69" customWidth="1"/>
    <col min="257" max="258" width="10.6640625" style="69" customWidth="1"/>
    <col min="259" max="259" width="9.6640625" style="69" customWidth="1"/>
    <col min="260" max="261" width="13.6640625" style="69" customWidth="1"/>
    <col min="262" max="262" width="12.6640625" style="69" customWidth="1"/>
    <col min="263" max="263" width="11.6640625" style="69" customWidth="1"/>
    <col min="264" max="265" width="12.6640625" style="69" customWidth="1"/>
    <col min="266" max="269" width="15.6640625" style="69" customWidth="1"/>
    <col min="270" max="270" width="16.6640625" style="69" customWidth="1"/>
    <col min="271" max="271" width="20.6640625" style="69" customWidth="1"/>
    <col min="272" max="510" width="8.88671875" style="69"/>
    <col min="511" max="511" width="15.6640625" style="69" customWidth="1"/>
    <col min="512" max="512" width="11.33203125" style="69" customWidth="1"/>
    <col min="513" max="514" width="10.6640625" style="69" customWidth="1"/>
    <col min="515" max="515" width="9.6640625" style="69" customWidth="1"/>
    <col min="516" max="517" width="13.6640625" style="69" customWidth="1"/>
    <col min="518" max="518" width="12.6640625" style="69" customWidth="1"/>
    <col min="519" max="519" width="11.6640625" style="69" customWidth="1"/>
    <col min="520" max="521" width="12.6640625" style="69" customWidth="1"/>
    <col min="522" max="525" width="15.6640625" style="69" customWidth="1"/>
    <col min="526" max="526" width="16.6640625" style="69" customWidth="1"/>
    <col min="527" max="527" width="20.6640625" style="69" customWidth="1"/>
    <col min="528" max="766" width="8.88671875" style="69"/>
    <col min="767" max="767" width="15.6640625" style="69" customWidth="1"/>
    <col min="768" max="768" width="11.33203125" style="69" customWidth="1"/>
    <col min="769" max="770" width="10.6640625" style="69" customWidth="1"/>
    <col min="771" max="771" width="9.6640625" style="69" customWidth="1"/>
    <col min="772" max="773" width="13.6640625" style="69" customWidth="1"/>
    <col min="774" max="774" width="12.6640625" style="69" customWidth="1"/>
    <col min="775" max="775" width="11.6640625" style="69" customWidth="1"/>
    <col min="776" max="777" width="12.6640625" style="69" customWidth="1"/>
    <col min="778" max="781" width="15.6640625" style="69" customWidth="1"/>
    <col min="782" max="782" width="16.6640625" style="69" customWidth="1"/>
    <col min="783" max="783" width="20.6640625" style="69" customWidth="1"/>
    <col min="784" max="1022" width="8.88671875" style="69"/>
    <col min="1023" max="1023" width="15.6640625" style="69" customWidth="1"/>
    <col min="1024" max="1024" width="11.33203125" style="69" customWidth="1"/>
    <col min="1025" max="1026" width="10.6640625" style="69" customWidth="1"/>
    <col min="1027" max="1027" width="9.6640625" style="69" customWidth="1"/>
    <col min="1028" max="1029" width="13.6640625" style="69" customWidth="1"/>
    <col min="1030" max="1030" width="12.6640625" style="69" customWidth="1"/>
    <col min="1031" max="1031" width="11.6640625" style="69" customWidth="1"/>
    <col min="1032" max="1033" width="12.6640625" style="69" customWidth="1"/>
    <col min="1034" max="1037" width="15.6640625" style="69" customWidth="1"/>
    <col min="1038" max="1038" width="16.6640625" style="69" customWidth="1"/>
    <col min="1039" max="1039" width="20.6640625" style="69" customWidth="1"/>
    <col min="1040" max="1278" width="8.88671875" style="69"/>
    <col min="1279" max="1279" width="15.6640625" style="69" customWidth="1"/>
    <col min="1280" max="1280" width="11.33203125" style="69" customWidth="1"/>
    <col min="1281" max="1282" width="10.6640625" style="69" customWidth="1"/>
    <col min="1283" max="1283" width="9.6640625" style="69" customWidth="1"/>
    <col min="1284" max="1285" width="13.6640625" style="69" customWidth="1"/>
    <col min="1286" max="1286" width="12.6640625" style="69" customWidth="1"/>
    <col min="1287" max="1287" width="11.6640625" style="69" customWidth="1"/>
    <col min="1288" max="1289" width="12.6640625" style="69" customWidth="1"/>
    <col min="1290" max="1293" width="15.6640625" style="69" customWidth="1"/>
    <col min="1294" max="1294" width="16.6640625" style="69" customWidth="1"/>
    <col min="1295" max="1295" width="20.6640625" style="69" customWidth="1"/>
    <col min="1296" max="1534" width="8.88671875" style="69"/>
    <col min="1535" max="1535" width="15.6640625" style="69" customWidth="1"/>
    <col min="1536" max="1536" width="11.33203125" style="69" customWidth="1"/>
    <col min="1537" max="1538" width="10.6640625" style="69" customWidth="1"/>
    <col min="1539" max="1539" width="9.6640625" style="69" customWidth="1"/>
    <col min="1540" max="1541" width="13.6640625" style="69" customWidth="1"/>
    <col min="1542" max="1542" width="12.6640625" style="69" customWidth="1"/>
    <col min="1543" max="1543" width="11.6640625" style="69" customWidth="1"/>
    <col min="1544" max="1545" width="12.6640625" style="69" customWidth="1"/>
    <col min="1546" max="1549" width="15.6640625" style="69" customWidth="1"/>
    <col min="1550" max="1550" width="16.6640625" style="69" customWidth="1"/>
    <col min="1551" max="1551" width="20.6640625" style="69" customWidth="1"/>
    <col min="1552" max="1790" width="8.88671875" style="69"/>
    <col min="1791" max="1791" width="15.6640625" style="69" customWidth="1"/>
    <col min="1792" max="1792" width="11.33203125" style="69" customWidth="1"/>
    <col min="1793" max="1794" width="10.6640625" style="69" customWidth="1"/>
    <col min="1795" max="1795" width="9.6640625" style="69" customWidth="1"/>
    <col min="1796" max="1797" width="13.6640625" style="69" customWidth="1"/>
    <col min="1798" max="1798" width="12.6640625" style="69" customWidth="1"/>
    <col min="1799" max="1799" width="11.6640625" style="69" customWidth="1"/>
    <col min="1800" max="1801" width="12.6640625" style="69" customWidth="1"/>
    <col min="1802" max="1805" width="15.6640625" style="69" customWidth="1"/>
    <col min="1806" max="1806" width="16.6640625" style="69" customWidth="1"/>
    <col min="1807" max="1807" width="20.6640625" style="69" customWidth="1"/>
    <col min="1808" max="2046" width="8.88671875" style="69"/>
    <col min="2047" max="2047" width="15.6640625" style="69" customWidth="1"/>
    <col min="2048" max="2048" width="11.33203125" style="69" customWidth="1"/>
    <col min="2049" max="2050" width="10.6640625" style="69" customWidth="1"/>
    <col min="2051" max="2051" width="9.6640625" style="69" customWidth="1"/>
    <col min="2052" max="2053" width="13.6640625" style="69" customWidth="1"/>
    <col min="2054" max="2054" width="12.6640625" style="69" customWidth="1"/>
    <col min="2055" max="2055" width="11.6640625" style="69" customWidth="1"/>
    <col min="2056" max="2057" width="12.6640625" style="69" customWidth="1"/>
    <col min="2058" max="2061" width="15.6640625" style="69" customWidth="1"/>
    <col min="2062" max="2062" width="16.6640625" style="69" customWidth="1"/>
    <col min="2063" max="2063" width="20.6640625" style="69" customWidth="1"/>
    <col min="2064" max="2302" width="8.88671875" style="69"/>
    <col min="2303" max="2303" width="15.6640625" style="69" customWidth="1"/>
    <col min="2304" max="2304" width="11.33203125" style="69" customWidth="1"/>
    <col min="2305" max="2306" width="10.6640625" style="69" customWidth="1"/>
    <col min="2307" max="2307" width="9.6640625" style="69" customWidth="1"/>
    <col min="2308" max="2309" width="13.6640625" style="69" customWidth="1"/>
    <col min="2310" max="2310" width="12.6640625" style="69" customWidth="1"/>
    <col min="2311" max="2311" width="11.6640625" style="69" customWidth="1"/>
    <col min="2312" max="2313" width="12.6640625" style="69" customWidth="1"/>
    <col min="2314" max="2317" width="15.6640625" style="69" customWidth="1"/>
    <col min="2318" max="2318" width="16.6640625" style="69" customWidth="1"/>
    <col min="2319" max="2319" width="20.6640625" style="69" customWidth="1"/>
    <col min="2320" max="2558" width="8.88671875" style="69"/>
    <col min="2559" max="2559" width="15.6640625" style="69" customWidth="1"/>
    <col min="2560" max="2560" width="11.33203125" style="69" customWidth="1"/>
    <col min="2561" max="2562" width="10.6640625" style="69" customWidth="1"/>
    <col min="2563" max="2563" width="9.6640625" style="69" customWidth="1"/>
    <col min="2564" max="2565" width="13.6640625" style="69" customWidth="1"/>
    <col min="2566" max="2566" width="12.6640625" style="69" customWidth="1"/>
    <col min="2567" max="2567" width="11.6640625" style="69" customWidth="1"/>
    <col min="2568" max="2569" width="12.6640625" style="69" customWidth="1"/>
    <col min="2570" max="2573" width="15.6640625" style="69" customWidth="1"/>
    <col min="2574" max="2574" width="16.6640625" style="69" customWidth="1"/>
    <col min="2575" max="2575" width="20.6640625" style="69" customWidth="1"/>
    <col min="2576" max="2814" width="8.88671875" style="69"/>
    <col min="2815" max="2815" width="15.6640625" style="69" customWidth="1"/>
    <col min="2816" max="2816" width="11.33203125" style="69" customWidth="1"/>
    <col min="2817" max="2818" width="10.6640625" style="69" customWidth="1"/>
    <col min="2819" max="2819" width="9.6640625" style="69" customWidth="1"/>
    <col min="2820" max="2821" width="13.6640625" style="69" customWidth="1"/>
    <col min="2822" max="2822" width="12.6640625" style="69" customWidth="1"/>
    <col min="2823" max="2823" width="11.6640625" style="69" customWidth="1"/>
    <col min="2824" max="2825" width="12.6640625" style="69" customWidth="1"/>
    <col min="2826" max="2829" width="15.6640625" style="69" customWidth="1"/>
    <col min="2830" max="2830" width="16.6640625" style="69" customWidth="1"/>
    <col min="2831" max="2831" width="20.6640625" style="69" customWidth="1"/>
    <col min="2832" max="3070" width="8.88671875" style="69"/>
    <col min="3071" max="3071" width="15.6640625" style="69" customWidth="1"/>
    <col min="3072" max="3072" width="11.33203125" style="69" customWidth="1"/>
    <col min="3073" max="3074" width="10.6640625" style="69" customWidth="1"/>
    <col min="3075" max="3075" width="9.6640625" style="69" customWidth="1"/>
    <col min="3076" max="3077" width="13.6640625" style="69" customWidth="1"/>
    <col min="3078" max="3078" width="12.6640625" style="69" customWidth="1"/>
    <col min="3079" max="3079" width="11.6640625" style="69" customWidth="1"/>
    <col min="3080" max="3081" width="12.6640625" style="69" customWidth="1"/>
    <col min="3082" max="3085" width="15.6640625" style="69" customWidth="1"/>
    <col min="3086" max="3086" width="16.6640625" style="69" customWidth="1"/>
    <col min="3087" max="3087" width="20.6640625" style="69" customWidth="1"/>
    <col min="3088" max="3326" width="8.88671875" style="69"/>
    <col min="3327" max="3327" width="15.6640625" style="69" customWidth="1"/>
    <col min="3328" max="3328" width="11.33203125" style="69" customWidth="1"/>
    <col min="3329" max="3330" width="10.6640625" style="69" customWidth="1"/>
    <col min="3331" max="3331" width="9.6640625" style="69" customWidth="1"/>
    <col min="3332" max="3333" width="13.6640625" style="69" customWidth="1"/>
    <col min="3334" max="3334" width="12.6640625" style="69" customWidth="1"/>
    <col min="3335" max="3335" width="11.6640625" style="69" customWidth="1"/>
    <col min="3336" max="3337" width="12.6640625" style="69" customWidth="1"/>
    <col min="3338" max="3341" width="15.6640625" style="69" customWidth="1"/>
    <col min="3342" max="3342" width="16.6640625" style="69" customWidth="1"/>
    <col min="3343" max="3343" width="20.6640625" style="69" customWidth="1"/>
    <col min="3344" max="3582" width="8.88671875" style="69"/>
    <col min="3583" max="3583" width="15.6640625" style="69" customWidth="1"/>
    <col min="3584" max="3584" width="11.33203125" style="69" customWidth="1"/>
    <col min="3585" max="3586" width="10.6640625" style="69" customWidth="1"/>
    <col min="3587" max="3587" width="9.6640625" style="69" customWidth="1"/>
    <col min="3588" max="3589" width="13.6640625" style="69" customWidth="1"/>
    <col min="3590" max="3590" width="12.6640625" style="69" customWidth="1"/>
    <col min="3591" max="3591" width="11.6640625" style="69" customWidth="1"/>
    <col min="3592" max="3593" width="12.6640625" style="69" customWidth="1"/>
    <col min="3594" max="3597" width="15.6640625" style="69" customWidth="1"/>
    <col min="3598" max="3598" width="16.6640625" style="69" customWidth="1"/>
    <col min="3599" max="3599" width="20.6640625" style="69" customWidth="1"/>
    <col min="3600" max="3838" width="8.88671875" style="69"/>
    <col min="3839" max="3839" width="15.6640625" style="69" customWidth="1"/>
    <col min="3840" max="3840" width="11.33203125" style="69" customWidth="1"/>
    <col min="3841" max="3842" width="10.6640625" style="69" customWidth="1"/>
    <col min="3843" max="3843" width="9.6640625" style="69" customWidth="1"/>
    <col min="3844" max="3845" width="13.6640625" style="69" customWidth="1"/>
    <col min="3846" max="3846" width="12.6640625" style="69" customWidth="1"/>
    <col min="3847" max="3847" width="11.6640625" style="69" customWidth="1"/>
    <col min="3848" max="3849" width="12.6640625" style="69" customWidth="1"/>
    <col min="3850" max="3853" width="15.6640625" style="69" customWidth="1"/>
    <col min="3854" max="3854" width="16.6640625" style="69" customWidth="1"/>
    <col min="3855" max="3855" width="20.6640625" style="69" customWidth="1"/>
    <col min="3856" max="4094" width="8.88671875" style="69"/>
    <col min="4095" max="4095" width="15.6640625" style="69" customWidth="1"/>
    <col min="4096" max="4096" width="11.33203125" style="69" customWidth="1"/>
    <col min="4097" max="4098" width="10.6640625" style="69" customWidth="1"/>
    <col min="4099" max="4099" width="9.6640625" style="69" customWidth="1"/>
    <col min="4100" max="4101" width="13.6640625" style="69" customWidth="1"/>
    <col min="4102" max="4102" width="12.6640625" style="69" customWidth="1"/>
    <col min="4103" max="4103" width="11.6640625" style="69" customWidth="1"/>
    <col min="4104" max="4105" width="12.6640625" style="69" customWidth="1"/>
    <col min="4106" max="4109" width="15.6640625" style="69" customWidth="1"/>
    <col min="4110" max="4110" width="16.6640625" style="69" customWidth="1"/>
    <col min="4111" max="4111" width="20.6640625" style="69" customWidth="1"/>
    <col min="4112" max="4350" width="8.88671875" style="69"/>
    <col min="4351" max="4351" width="15.6640625" style="69" customWidth="1"/>
    <col min="4352" max="4352" width="11.33203125" style="69" customWidth="1"/>
    <col min="4353" max="4354" width="10.6640625" style="69" customWidth="1"/>
    <col min="4355" max="4355" width="9.6640625" style="69" customWidth="1"/>
    <col min="4356" max="4357" width="13.6640625" style="69" customWidth="1"/>
    <col min="4358" max="4358" width="12.6640625" style="69" customWidth="1"/>
    <col min="4359" max="4359" width="11.6640625" style="69" customWidth="1"/>
    <col min="4360" max="4361" width="12.6640625" style="69" customWidth="1"/>
    <col min="4362" max="4365" width="15.6640625" style="69" customWidth="1"/>
    <col min="4366" max="4366" width="16.6640625" style="69" customWidth="1"/>
    <col min="4367" max="4367" width="20.6640625" style="69" customWidth="1"/>
    <col min="4368" max="4606" width="8.88671875" style="69"/>
    <col min="4607" max="4607" width="15.6640625" style="69" customWidth="1"/>
    <col min="4608" max="4608" width="11.33203125" style="69" customWidth="1"/>
    <col min="4609" max="4610" width="10.6640625" style="69" customWidth="1"/>
    <col min="4611" max="4611" width="9.6640625" style="69" customWidth="1"/>
    <col min="4612" max="4613" width="13.6640625" style="69" customWidth="1"/>
    <col min="4614" max="4614" width="12.6640625" style="69" customWidth="1"/>
    <col min="4615" max="4615" width="11.6640625" style="69" customWidth="1"/>
    <col min="4616" max="4617" width="12.6640625" style="69" customWidth="1"/>
    <col min="4618" max="4621" width="15.6640625" style="69" customWidth="1"/>
    <col min="4622" max="4622" width="16.6640625" style="69" customWidth="1"/>
    <col min="4623" max="4623" width="20.6640625" style="69" customWidth="1"/>
    <col min="4624" max="4862" width="8.88671875" style="69"/>
    <col min="4863" max="4863" width="15.6640625" style="69" customWidth="1"/>
    <col min="4864" max="4864" width="11.33203125" style="69" customWidth="1"/>
    <col min="4865" max="4866" width="10.6640625" style="69" customWidth="1"/>
    <col min="4867" max="4867" width="9.6640625" style="69" customWidth="1"/>
    <col min="4868" max="4869" width="13.6640625" style="69" customWidth="1"/>
    <col min="4870" max="4870" width="12.6640625" style="69" customWidth="1"/>
    <col min="4871" max="4871" width="11.6640625" style="69" customWidth="1"/>
    <col min="4872" max="4873" width="12.6640625" style="69" customWidth="1"/>
    <col min="4874" max="4877" width="15.6640625" style="69" customWidth="1"/>
    <col min="4878" max="4878" width="16.6640625" style="69" customWidth="1"/>
    <col min="4879" max="4879" width="20.6640625" style="69" customWidth="1"/>
    <col min="4880" max="5118" width="8.88671875" style="69"/>
    <col min="5119" max="5119" width="15.6640625" style="69" customWidth="1"/>
    <col min="5120" max="5120" width="11.33203125" style="69" customWidth="1"/>
    <col min="5121" max="5122" width="10.6640625" style="69" customWidth="1"/>
    <col min="5123" max="5123" width="9.6640625" style="69" customWidth="1"/>
    <col min="5124" max="5125" width="13.6640625" style="69" customWidth="1"/>
    <col min="5126" max="5126" width="12.6640625" style="69" customWidth="1"/>
    <col min="5127" max="5127" width="11.6640625" style="69" customWidth="1"/>
    <col min="5128" max="5129" width="12.6640625" style="69" customWidth="1"/>
    <col min="5130" max="5133" width="15.6640625" style="69" customWidth="1"/>
    <col min="5134" max="5134" width="16.6640625" style="69" customWidth="1"/>
    <col min="5135" max="5135" width="20.6640625" style="69" customWidth="1"/>
    <col min="5136" max="5374" width="8.88671875" style="69"/>
    <col min="5375" max="5375" width="15.6640625" style="69" customWidth="1"/>
    <col min="5376" max="5376" width="11.33203125" style="69" customWidth="1"/>
    <col min="5377" max="5378" width="10.6640625" style="69" customWidth="1"/>
    <col min="5379" max="5379" width="9.6640625" style="69" customWidth="1"/>
    <col min="5380" max="5381" width="13.6640625" style="69" customWidth="1"/>
    <col min="5382" max="5382" width="12.6640625" style="69" customWidth="1"/>
    <col min="5383" max="5383" width="11.6640625" style="69" customWidth="1"/>
    <col min="5384" max="5385" width="12.6640625" style="69" customWidth="1"/>
    <col min="5386" max="5389" width="15.6640625" style="69" customWidth="1"/>
    <col min="5390" max="5390" width="16.6640625" style="69" customWidth="1"/>
    <col min="5391" max="5391" width="20.6640625" style="69" customWidth="1"/>
    <col min="5392" max="5630" width="8.88671875" style="69"/>
    <col min="5631" max="5631" width="15.6640625" style="69" customWidth="1"/>
    <col min="5632" max="5632" width="11.33203125" style="69" customWidth="1"/>
    <col min="5633" max="5634" width="10.6640625" style="69" customWidth="1"/>
    <col min="5635" max="5635" width="9.6640625" style="69" customWidth="1"/>
    <col min="5636" max="5637" width="13.6640625" style="69" customWidth="1"/>
    <col min="5638" max="5638" width="12.6640625" style="69" customWidth="1"/>
    <col min="5639" max="5639" width="11.6640625" style="69" customWidth="1"/>
    <col min="5640" max="5641" width="12.6640625" style="69" customWidth="1"/>
    <col min="5642" max="5645" width="15.6640625" style="69" customWidth="1"/>
    <col min="5646" max="5646" width="16.6640625" style="69" customWidth="1"/>
    <col min="5647" max="5647" width="20.6640625" style="69" customWidth="1"/>
    <col min="5648" max="5886" width="8.88671875" style="69"/>
    <col min="5887" max="5887" width="15.6640625" style="69" customWidth="1"/>
    <col min="5888" max="5888" width="11.33203125" style="69" customWidth="1"/>
    <col min="5889" max="5890" width="10.6640625" style="69" customWidth="1"/>
    <col min="5891" max="5891" width="9.6640625" style="69" customWidth="1"/>
    <col min="5892" max="5893" width="13.6640625" style="69" customWidth="1"/>
    <col min="5894" max="5894" width="12.6640625" style="69" customWidth="1"/>
    <col min="5895" max="5895" width="11.6640625" style="69" customWidth="1"/>
    <col min="5896" max="5897" width="12.6640625" style="69" customWidth="1"/>
    <col min="5898" max="5901" width="15.6640625" style="69" customWidth="1"/>
    <col min="5902" max="5902" width="16.6640625" style="69" customWidth="1"/>
    <col min="5903" max="5903" width="20.6640625" style="69" customWidth="1"/>
    <col min="5904" max="6142" width="8.88671875" style="69"/>
    <col min="6143" max="6143" width="15.6640625" style="69" customWidth="1"/>
    <col min="6144" max="6144" width="11.33203125" style="69" customWidth="1"/>
    <col min="6145" max="6146" width="10.6640625" style="69" customWidth="1"/>
    <col min="6147" max="6147" width="9.6640625" style="69" customWidth="1"/>
    <col min="6148" max="6149" width="13.6640625" style="69" customWidth="1"/>
    <col min="6150" max="6150" width="12.6640625" style="69" customWidth="1"/>
    <col min="6151" max="6151" width="11.6640625" style="69" customWidth="1"/>
    <col min="6152" max="6153" width="12.6640625" style="69" customWidth="1"/>
    <col min="6154" max="6157" width="15.6640625" style="69" customWidth="1"/>
    <col min="6158" max="6158" width="16.6640625" style="69" customWidth="1"/>
    <col min="6159" max="6159" width="20.6640625" style="69" customWidth="1"/>
    <col min="6160" max="6398" width="8.88671875" style="69"/>
    <col min="6399" max="6399" width="15.6640625" style="69" customWidth="1"/>
    <col min="6400" max="6400" width="11.33203125" style="69" customWidth="1"/>
    <col min="6401" max="6402" width="10.6640625" style="69" customWidth="1"/>
    <col min="6403" max="6403" width="9.6640625" style="69" customWidth="1"/>
    <col min="6404" max="6405" width="13.6640625" style="69" customWidth="1"/>
    <col min="6406" max="6406" width="12.6640625" style="69" customWidth="1"/>
    <col min="6407" max="6407" width="11.6640625" style="69" customWidth="1"/>
    <col min="6408" max="6409" width="12.6640625" style="69" customWidth="1"/>
    <col min="6410" max="6413" width="15.6640625" style="69" customWidth="1"/>
    <col min="6414" max="6414" width="16.6640625" style="69" customWidth="1"/>
    <col min="6415" max="6415" width="20.6640625" style="69" customWidth="1"/>
    <col min="6416" max="6654" width="8.88671875" style="69"/>
    <col min="6655" max="6655" width="15.6640625" style="69" customWidth="1"/>
    <col min="6656" max="6656" width="11.33203125" style="69" customWidth="1"/>
    <col min="6657" max="6658" width="10.6640625" style="69" customWidth="1"/>
    <col min="6659" max="6659" width="9.6640625" style="69" customWidth="1"/>
    <col min="6660" max="6661" width="13.6640625" style="69" customWidth="1"/>
    <col min="6662" max="6662" width="12.6640625" style="69" customWidth="1"/>
    <col min="6663" max="6663" width="11.6640625" style="69" customWidth="1"/>
    <col min="6664" max="6665" width="12.6640625" style="69" customWidth="1"/>
    <col min="6666" max="6669" width="15.6640625" style="69" customWidth="1"/>
    <col min="6670" max="6670" width="16.6640625" style="69" customWidth="1"/>
    <col min="6671" max="6671" width="20.6640625" style="69" customWidth="1"/>
    <col min="6672" max="6910" width="8.88671875" style="69"/>
    <col min="6911" max="6911" width="15.6640625" style="69" customWidth="1"/>
    <col min="6912" max="6912" width="11.33203125" style="69" customWidth="1"/>
    <col min="6913" max="6914" width="10.6640625" style="69" customWidth="1"/>
    <col min="6915" max="6915" width="9.6640625" style="69" customWidth="1"/>
    <col min="6916" max="6917" width="13.6640625" style="69" customWidth="1"/>
    <col min="6918" max="6918" width="12.6640625" style="69" customWidth="1"/>
    <col min="6919" max="6919" width="11.6640625" style="69" customWidth="1"/>
    <col min="6920" max="6921" width="12.6640625" style="69" customWidth="1"/>
    <col min="6922" max="6925" width="15.6640625" style="69" customWidth="1"/>
    <col min="6926" max="6926" width="16.6640625" style="69" customWidth="1"/>
    <col min="6927" max="6927" width="20.6640625" style="69" customWidth="1"/>
    <col min="6928" max="7166" width="8.88671875" style="69"/>
    <col min="7167" max="7167" width="15.6640625" style="69" customWidth="1"/>
    <col min="7168" max="7168" width="11.33203125" style="69" customWidth="1"/>
    <col min="7169" max="7170" width="10.6640625" style="69" customWidth="1"/>
    <col min="7171" max="7171" width="9.6640625" style="69" customWidth="1"/>
    <col min="7172" max="7173" width="13.6640625" style="69" customWidth="1"/>
    <col min="7174" max="7174" width="12.6640625" style="69" customWidth="1"/>
    <col min="7175" max="7175" width="11.6640625" style="69" customWidth="1"/>
    <col min="7176" max="7177" width="12.6640625" style="69" customWidth="1"/>
    <col min="7178" max="7181" width="15.6640625" style="69" customWidth="1"/>
    <col min="7182" max="7182" width="16.6640625" style="69" customWidth="1"/>
    <col min="7183" max="7183" width="20.6640625" style="69" customWidth="1"/>
    <col min="7184" max="7422" width="8.88671875" style="69"/>
    <col min="7423" max="7423" width="15.6640625" style="69" customWidth="1"/>
    <col min="7424" max="7424" width="11.33203125" style="69" customWidth="1"/>
    <col min="7425" max="7426" width="10.6640625" style="69" customWidth="1"/>
    <col min="7427" max="7427" width="9.6640625" style="69" customWidth="1"/>
    <col min="7428" max="7429" width="13.6640625" style="69" customWidth="1"/>
    <col min="7430" max="7430" width="12.6640625" style="69" customWidth="1"/>
    <col min="7431" max="7431" width="11.6640625" style="69" customWidth="1"/>
    <col min="7432" max="7433" width="12.6640625" style="69" customWidth="1"/>
    <col min="7434" max="7437" width="15.6640625" style="69" customWidth="1"/>
    <col min="7438" max="7438" width="16.6640625" style="69" customWidth="1"/>
    <col min="7439" max="7439" width="20.6640625" style="69" customWidth="1"/>
    <col min="7440" max="7678" width="8.88671875" style="69"/>
    <col min="7679" max="7679" width="15.6640625" style="69" customWidth="1"/>
    <col min="7680" max="7680" width="11.33203125" style="69" customWidth="1"/>
    <col min="7681" max="7682" width="10.6640625" style="69" customWidth="1"/>
    <col min="7683" max="7683" width="9.6640625" style="69" customWidth="1"/>
    <col min="7684" max="7685" width="13.6640625" style="69" customWidth="1"/>
    <col min="7686" max="7686" width="12.6640625" style="69" customWidth="1"/>
    <col min="7687" max="7687" width="11.6640625" style="69" customWidth="1"/>
    <col min="7688" max="7689" width="12.6640625" style="69" customWidth="1"/>
    <col min="7690" max="7693" width="15.6640625" style="69" customWidth="1"/>
    <col min="7694" max="7694" width="16.6640625" style="69" customWidth="1"/>
    <col min="7695" max="7695" width="20.6640625" style="69" customWidth="1"/>
    <col min="7696" max="7934" width="8.88671875" style="69"/>
    <col min="7935" max="7935" width="15.6640625" style="69" customWidth="1"/>
    <col min="7936" max="7936" width="11.33203125" style="69" customWidth="1"/>
    <col min="7937" max="7938" width="10.6640625" style="69" customWidth="1"/>
    <col min="7939" max="7939" width="9.6640625" style="69" customWidth="1"/>
    <col min="7940" max="7941" width="13.6640625" style="69" customWidth="1"/>
    <col min="7942" max="7942" width="12.6640625" style="69" customWidth="1"/>
    <col min="7943" max="7943" width="11.6640625" style="69" customWidth="1"/>
    <col min="7944" max="7945" width="12.6640625" style="69" customWidth="1"/>
    <col min="7946" max="7949" width="15.6640625" style="69" customWidth="1"/>
    <col min="7950" max="7950" width="16.6640625" style="69" customWidth="1"/>
    <col min="7951" max="7951" width="20.6640625" style="69" customWidth="1"/>
    <col min="7952" max="8190" width="8.88671875" style="69"/>
    <col min="8191" max="8191" width="15.6640625" style="69" customWidth="1"/>
    <col min="8192" max="8192" width="11.33203125" style="69" customWidth="1"/>
    <col min="8193" max="8194" width="10.6640625" style="69" customWidth="1"/>
    <col min="8195" max="8195" width="9.6640625" style="69" customWidth="1"/>
    <col min="8196" max="8197" width="13.6640625" style="69" customWidth="1"/>
    <col min="8198" max="8198" width="12.6640625" style="69" customWidth="1"/>
    <col min="8199" max="8199" width="11.6640625" style="69" customWidth="1"/>
    <col min="8200" max="8201" width="12.6640625" style="69" customWidth="1"/>
    <col min="8202" max="8205" width="15.6640625" style="69" customWidth="1"/>
    <col min="8206" max="8206" width="16.6640625" style="69" customWidth="1"/>
    <col min="8207" max="8207" width="20.6640625" style="69" customWidth="1"/>
    <col min="8208" max="8446" width="8.88671875" style="69"/>
    <col min="8447" max="8447" width="15.6640625" style="69" customWidth="1"/>
    <col min="8448" max="8448" width="11.33203125" style="69" customWidth="1"/>
    <col min="8449" max="8450" width="10.6640625" style="69" customWidth="1"/>
    <col min="8451" max="8451" width="9.6640625" style="69" customWidth="1"/>
    <col min="8452" max="8453" width="13.6640625" style="69" customWidth="1"/>
    <col min="8454" max="8454" width="12.6640625" style="69" customWidth="1"/>
    <col min="8455" max="8455" width="11.6640625" style="69" customWidth="1"/>
    <col min="8456" max="8457" width="12.6640625" style="69" customWidth="1"/>
    <col min="8458" max="8461" width="15.6640625" style="69" customWidth="1"/>
    <col min="8462" max="8462" width="16.6640625" style="69" customWidth="1"/>
    <col min="8463" max="8463" width="20.6640625" style="69" customWidth="1"/>
    <col min="8464" max="8702" width="8.88671875" style="69"/>
    <col min="8703" max="8703" width="15.6640625" style="69" customWidth="1"/>
    <col min="8704" max="8704" width="11.33203125" style="69" customWidth="1"/>
    <col min="8705" max="8706" width="10.6640625" style="69" customWidth="1"/>
    <col min="8707" max="8707" width="9.6640625" style="69" customWidth="1"/>
    <col min="8708" max="8709" width="13.6640625" style="69" customWidth="1"/>
    <col min="8710" max="8710" width="12.6640625" style="69" customWidth="1"/>
    <col min="8711" max="8711" width="11.6640625" style="69" customWidth="1"/>
    <col min="8712" max="8713" width="12.6640625" style="69" customWidth="1"/>
    <col min="8714" max="8717" width="15.6640625" style="69" customWidth="1"/>
    <col min="8718" max="8718" width="16.6640625" style="69" customWidth="1"/>
    <col min="8719" max="8719" width="20.6640625" style="69" customWidth="1"/>
    <col min="8720" max="8958" width="8.88671875" style="69"/>
    <col min="8959" max="8959" width="15.6640625" style="69" customWidth="1"/>
    <col min="8960" max="8960" width="11.33203125" style="69" customWidth="1"/>
    <col min="8961" max="8962" width="10.6640625" style="69" customWidth="1"/>
    <col min="8963" max="8963" width="9.6640625" style="69" customWidth="1"/>
    <col min="8964" max="8965" width="13.6640625" style="69" customWidth="1"/>
    <col min="8966" max="8966" width="12.6640625" style="69" customWidth="1"/>
    <col min="8967" max="8967" width="11.6640625" style="69" customWidth="1"/>
    <col min="8968" max="8969" width="12.6640625" style="69" customWidth="1"/>
    <col min="8970" max="8973" width="15.6640625" style="69" customWidth="1"/>
    <col min="8974" max="8974" width="16.6640625" style="69" customWidth="1"/>
    <col min="8975" max="8975" width="20.6640625" style="69" customWidth="1"/>
    <col min="8976" max="9214" width="8.88671875" style="69"/>
    <col min="9215" max="9215" width="15.6640625" style="69" customWidth="1"/>
    <col min="9216" max="9216" width="11.33203125" style="69" customWidth="1"/>
    <col min="9217" max="9218" width="10.6640625" style="69" customWidth="1"/>
    <col min="9219" max="9219" width="9.6640625" style="69" customWidth="1"/>
    <col min="9220" max="9221" width="13.6640625" style="69" customWidth="1"/>
    <col min="9222" max="9222" width="12.6640625" style="69" customWidth="1"/>
    <col min="9223" max="9223" width="11.6640625" style="69" customWidth="1"/>
    <col min="9224" max="9225" width="12.6640625" style="69" customWidth="1"/>
    <col min="9226" max="9229" width="15.6640625" style="69" customWidth="1"/>
    <col min="9230" max="9230" width="16.6640625" style="69" customWidth="1"/>
    <col min="9231" max="9231" width="20.6640625" style="69" customWidth="1"/>
    <col min="9232" max="9470" width="8.88671875" style="69"/>
    <col min="9471" max="9471" width="15.6640625" style="69" customWidth="1"/>
    <col min="9472" max="9472" width="11.33203125" style="69" customWidth="1"/>
    <col min="9473" max="9474" width="10.6640625" style="69" customWidth="1"/>
    <col min="9475" max="9475" width="9.6640625" style="69" customWidth="1"/>
    <col min="9476" max="9477" width="13.6640625" style="69" customWidth="1"/>
    <col min="9478" max="9478" width="12.6640625" style="69" customWidth="1"/>
    <col min="9479" max="9479" width="11.6640625" style="69" customWidth="1"/>
    <col min="9480" max="9481" width="12.6640625" style="69" customWidth="1"/>
    <col min="9482" max="9485" width="15.6640625" style="69" customWidth="1"/>
    <col min="9486" max="9486" width="16.6640625" style="69" customWidth="1"/>
    <col min="9487" max="9487" width="20.6640625" style="69" customWidth="1"/>
    <col min="9488" max="9726" width="8.88671875" style="69"/>
    <col min="9727" max="9727" width="15.6640625" style="69" customWidth="1"/>
    <col min="9728" max="9728" width="11.33203125" style="69" customWidth="1"/>
    <col min="9729" max="9730" width="10.6640625" style="69" customWidth="1"/>
    <col min="9731" max="9731" width="9.6640625" style="69" customWidth="1"/>
    <col min="9732" max="9733" width="13.6640625" style="69" customWidth="1"/>
    <col min="9734" max="9734" width="12.6640625" style="69" customWidth="1"/>
    <col min="9735" max="9735" width="11.6640625" style="69" customWidth="1"/>
    <col min="9736" max="9737" width="12.6640625" style="69" customWidth="1"/>
    <col min="9738" max="9741" width="15.6640625" style="69" customWidth="1"/>
    <col min="9742" max="9742" width="16.6640625" style="69" customWidth="1"/>
    <col min="9743" max="9743" width="20.6640625" style="69" customWidth="1"/>
    <col min="9744" max="9982" width="8.88671875" style="69"/>
    <col min="9983" max="9983" width="15.6640625" style="69" customWidth="1"/>
    <col min="9984" max="9984" width="11.33203125" style="69" customWidth="1"/>
    <col min="9985" max="9986" width="10.6640625" style="69" customWidth="1"/>
    <col min="9987" max="9987" width="9.6640625" style="69" customWidth="1"/>
    <col min="9988" max="9989" width="13.6640625" style="69" customWidth="1"/>
    <col min="9990" max="9990" width="12.6640625" style="69" customWidth="1"/>
    <col min="9991" max="9991" width="11.6640625" style="69" customWidth="1"/>
    <col min="9992" max="9993" width="12.6640625" style="69" customWidth="1"/>
    <col min="9994" max="9997" width="15.6640625" style="69" customWidth="1"/>
    <col min="9998" max="9998" width="16.6640625" style="69" customWidth="1"/>
    <col min="9999" max="9999" width="20.6640625" style="69" customWidth="1"/>
    <col min="10000" max="10238" width="8.88671875" style="69"/>
    <col min="10239" max="10239" width="15.6640625" style="69" customWidth="1"/>
    <col min="10240" max="10240" width="11.33203125" style="69" customWidth="1"/>
    <col min="10241" max="10242" width="10.6640625" style="69" customWidth="1"/>
    <col min="10243" max="10243" width="9.6640625" style="69" customWidth="1"/>
    <col min="10244" max="10245" width="13.6640625" style="69" customWidth="1"/>
    <col min="10246" max="10246" width="12.6640625" style="69" customWidth="1"/>
    <col min="10247" max="10247" width="11.6640625" style="69" customWidth="1"/>
    <col min="10248" max="10249" width="12.6640625" style="69" customWidth="1"/>
    <col min="10250" max="10253" width="15.6640625" style="69" customWidth="1"/>
    <col min="10254" max="10254" width="16.6640625" style="69" customWidth="1"/>
    <col min="10255" max="10255" width="20.6640625" style="69" customWidth="1"/>
    <col min="10256" max="10494" width="8.88671875" style="69"/>
    <col min="10495" max="10495" width="15.6640625" style="69" customWidth="1"/>
    <col min="10496" max="10496" width="11.33203125" style="69" customWidth="1"/>
    <col min="10497" max="10498" width="10.6640625" style="69" customWidth="1"/>
    <col min="10499" max="10499" width="9.6640625" style="69" customWidth="1"/>
    <col min="10500" max="10501" width="13.6640625" style="69" customWidth="1"/>
    <col min="10502" max="10502" width="12.6640625" style="69" customWidth="1"/>
    <col min="10503" max="10503" width="11.6640625" style="69" customWidth="1"/>
    <col min="10504" max="10505" width="12.6640625" style="69" customWidth="1"/>
    <col min="10506" max="10509" width="15.6640625" style="69" customWidth="1"/>
    <col min="10510" max="10510" width="16.6640625" style="69" customWidth="1"/>
    <col min="10511" max="10511" width="20.6640625" style="69" customWidth="1"/>
    <col min="10512" max="10750" width="8.88671875" style="69"/>
    <col min="10751" max="10751" width="15.6640625" style="69" customWidth="1"/>
    <col min="10752" max="10752" width="11.33203125" style="69" customWidth="1"/>
    <col min="10753" max="10754" width="10.6640625" style="69" customWidth="1"/>
    <col min="10755" max="10755" width="9.6640625" style="69" customWidth="1"/>
    <col min="10756" max="10757" width="13.6640625" style="69" customWidth="1"/>
    <col min="10758" max="10758" width="12.6640625" style="69" customWidth="1"/>
    <col min="10759" max="10759" width="11.6640625" style="69" customWidth="1"/>
    <col min="10760" max="10761" width="12.6640625" style="69" customWidth="1"/>
    <col min="10762" max="10765" width="15.6640625" style="69" customWidth="1"/>
    <col min="10766" max="10766" width="16.6640625" style="69" customWidth="1"/>
    <col min="10767" max="10767" width="20.6640625" style="69" customWidth="1"/>
    <col min="10768" max="11006" width="8.88671875" style="69"/>
    <col min="11007" max="11007" width="15.6640625" style="69" customWidth="1"/>
    <col min="11008" max="11008" width="11.33203125" style="69" customWidth="1"/>
    <col min="11009" max="11010" width="10.6640625" style="69" customWidth="1"/>
    <col min="11011" max="11011" width="9.6640625" style="69" customWidth="1"/>
    <col min="11012" max="11013" width="13.6640625" style="69" customWidth="1"/>
    <col min="11014" max="11014" width="12.6640625" style="69" customWidth="1"/>
    <col min="11015" max="11015" width="11.6640625" style="69" customWidth="1"/>
    <col min="11016" max="11017" width="12.6640625" style="69" customWidth="1"/>
    <col min="11018" max="11021" width="15.6640625" style="69" customWidth="1"/>
    <col min="11022" max="11022" width="16.6640625" style="69" customWidth="1"/>
    <col min="11023" max="11023" width="20.6640625" style="69" customWidth="1"/>
    <col min="11024" max="11262" width="8.88671875" style="69"/>
    <col min="11263" max="11263" width="15.6640625" style="69" customWidth="1"/>
    <col min="11264" max="11264" width="11.33203125" style="69" customWidth="1"/>
    <col min="11265" max="11266" width="10.6640625" style="69" customWidth="1"/>
    <col min="11267" max="11267" width="9.6640625" style="69" customWidth="1"/>
    <col min="11268" max="11269" width="13.6640625" style="69" customWidth="1"/>
    <col min="11270" max="11270" width="12.6640625" style="69" customWidth="1"/>
    <col min="11271" max="11271" width="11.6640625" style="69" customWidth="1"/>
    <col min="11272" max="11273" width="12.6640625" style="69" customWidth="1"/>
    <col min="11274" max="11277" width="15.6640625" style="69" customWidth="1"/>
    <col min="11278" max="11278" width="16.6640625" style="69" customWidth="1"/>
    <col min="11279" max="11279" width="20.6640625" style="69" customWidth="1"/>
    <col min="11280" max="11518" width="8.88671875" style="69"/>
    <col min="11519" max="11519" width="15.6640625" style="69" customWidth="1"/>
    <col min="11520" max="11520" width="11.33203125" style="69" customWidth="1"/>
    <col min="11521" max="11522" width="10.6640625" style="69" customWidth="1"/>
    <col min="11523" max="11523" width="9.6640625" style="69" customWidth="1"/>
    <col min="11524" max="11525" width="13.6640625" style="69" customWidth="1"/>
    <col min="11526" max="11526" width="12.6640625" style="69" customWidth="1"/>
    <col min="11527" max="11527" width="11.6640625" style="69" customWidth="1"/>
    <col min="11528" max="11529" width="12.6640625" style="69" customWidth="1"/>
    <col min="11530" max="11533" width="15.6640625" style="69" customWidth="1"/>
    <col min="11534" max="11534" width="16.6640625" style="69" customWidth="1"/>
    <col min="11535" max="11535" width="20.6640625" style="69" customWidth="1"/>
    <col min="11536" max="11774" width="8.88671875" style="69"/>
    <col min="11775" max="11775" width="15.6640625" style="69" customWidth="1"/>
    <col min="11776" max="11776" width="11.33203125" style="69" customWidth="1"/>
    <col min="11777" max="11778" width="10.6640625" style="69" customWidth="1"/>
    <col min="11779" max="11779" width="9.6640625" style="69" customWidth="1"/>
    <col min="11780" max="11781" width="13.6640625" style="69" customWidth="1"/>
    <col min="11782" max="11782" width="12.6640625" style="69" customWidth="1"/>
    <col min="11783" max="11783" width="11.6640625" style="69" customWidth="1"/>
    <col min="11784" max="11785" width="12.6640625" style="69" customWidth="1"/>
    <col min="11786" max="11789" width="15.6640625" style="69" customWidth="1"/>
    <col min="11790" max="11790" width="16.6640625" style="69" customWidth="1"/>
    <col min="11791" max="11791" width="20.6640625" style="69" customWidth="1"/>
    <col min="11792" max="12030" width="8.88671875" style="69"/>
    <col min="12031" max="12031" width="15.6640625" style="69" customWidth="1"/>
    <col min="12032" max="12032" width="11.33203125" style="69" customWidth="1"/>
    <col min="12033" max="12034" width="10.6640625" style="69" customWidth="1"/>
    <col min="12035" max="12035" width="9.6640625" style="69" customWidth="1"/>
    <col min="12036" max="12037" width="13.6640625" style="69" customWidth="1"/>
    <col min="12038" max="12038" width="12.6640625" style="69" customWidth="1"/>
    <col min="12039" max="12039" width="11.6640625" style="69" customWidth="1"/>
    <col min="12040" max="12041" width="12.6640625" style="69" customWidth="1"/>
    <col min="12042" max="12045" width="15.6640625" style="69" customWidth="1"/>
    <col min="12046" max="12046" width="16.6640625" style="69" customWidth="1"/>
    <col min="12047" max="12047" width="20.6640625" style="69" customWidth="1"/>
    <col min="12048" max="12286" width="8.88671875" style="69"/>
    <col min="12287" max="12287" width="15.6640625" style="69" customWidth="1"/>
    <col min="12288" max="12288" width="11.33203125" style="69" customWidth="1"/>
    <col min="12289" max="12290" width="10.6640625" style="69" customWidth="1"/>
    <col min="12291" max="12291" width="9.6640625" style="69" customWidth="1"/>
    <col min="12292" max="12293" width="13.6640625" style="69" customWidth="1"/>
    <col min="12294" max="12294" width="12.6640625" style="69" customWidth="1"/>
    <col min="12295" max="12295" width="11.6640625" style="69" customWidth="1"/>
    <col min="12296" max="12297" width="12.6640625" style="69" customWidth="1"/>
    <col min="12298" max="12301" width="15.6640625" style="69" customWidth="1"/>
    <col min="12302" max="12302" width="16.6640625" style="69" customWidth="1"/>
    <col min="12303" max="12303" width="20.6640625" style="69" customWidth="1"/>
    <col min="12304" max="12542" width="8.88671875" style="69"/>
    <col min="12543" max="12543" width="15.6640625" style="69" customWidth="1"/>
    <col min="12544" max="12544" width="11.33203125" style="69" customWidth="1"/>
    <col min="12545" max="12546" width="10.6640625" style="69" customWidth="1"/>
    <col min="12547" max="12547" width="9.6640625" style="69" customWidth="1"/>
    <col min="12548" max="12549" width="13.6640625" style="69" customWidth="1"/>
    <col min="12550" max="12550" width="12.6640625" style="69" customWidth="1"/>
    <col min="12551" max="12551" width="11.6640625" style="69" customWidth="1"/>
    <col min="12552" max="12553" width="12.6640625" style="69" customWidth="1"/>
    <col min="12554" max="12557" width="15.6640625" style="69" customWidth="1"/>
    <col min="12558" max="12558" width="16.6640625" style="69" customWidth="1"/>
    <col min="12559" max="12559" width="20.6640625" style="69" customWidth="1"/>
    <col min="12560" max="12798" width="8.88671875" style="69"/>
    <col min="12799" max="12799" width="15.6640625" style="69" customWidth="1"/>
    <col min="12800" max="12800" width="11.33203125" style="69" customWidth="1"/>
    <col min="12801" max="12802" width="10.6640625" style="69" customWidth="1"/>
    <col min="12803" max="12803" width="9.6640625" style="69" customWidth="1"/>
    <col min="12804" max="12805" width="13.6640625" style="69" customWidth="1"/>
    <col min="12806" max="12806" width="12.6640625" style="69" customWidth="1"/>
    <col min="12807" max="12807" width="11.6640625" style="69" customWidth="1"/>
    <col min="12808" max="12809" width="12.6640625" style="69" customWidth="1"/>
    <col min="12810" max="12813" width="15.6640625" style="69" customWidth="1"/>
    <col min="12814" max="12814" width="16.6640625" style="69" customWidth="1"/>
    <col min="12815" max="12815" width="20.6640625" style="69" customWidth="1"/>
    <col min="12816" max="13054" width="8.88671875" style="69"/>
    <col min="13055" max="13055" width="15.6640625" style="69" customWidth="1"/>
    <col min="13056" max="13056" width="11.33203125" style="69" customWidth="1"/>
    <col min="13057" max="13058" width="10.6640625" style="69" customWidth="1"/>
    <col min="13059" max="13059" width="9.6640625" style="69" customWidth="1"/>
    <col min="13060" max="13061" width="13.6640625" style="69" customWidth="1"/>
    <col min="13062" max="13062" width="12.6640625" style="69" customWidth="1"/>
    <col min="13063" max="13063" width="11.6640625" style="69" customWidth="1"/>
    <col min="13064" max="13065" width="12.6640625" style="69" customWidth="1"/>
    <col min="13066" max="13069" width="15.6640625" style="69" customWidth="1"/>
    <col min="13070" max="13070" width="16.6640625" style="69" customWidth="1"/>
    <col min="13071" max="13071" width="20.6640625" style="69" customWidth="1"/>
    <col min="13072" max="13310" width="8.88671875" style="69"/>
    <col min="13311" max="13311" width="15.6640625" style="69" customWidth="1"/>
    <col min="13312" max="13312" width="11.33203125" style="69" customWidth="1"/>
    <col min="13313" max="13314" width="10.6640625" style="69" customWidth="1"/>
    <col min="13315" max="13315" width="9.6640625" style="69" customWidth="1"/>
    <col min="13316" max="13317" width="13.6640625" style="69" customWidth="1"/>
    <col min="13318" max="13318" width="12.6640625" style="69" customWidth="1"/>
    <col min="13319" max="13319" width="11.6640625" style="69" customWidth="1"/>
    <col min="13320" max="13321" width="12.6640625" style="69" customWidth="1"/>
    <col min="13322" max="13325" width="15.6640625" style="69" customWidth="1"/>
    <col min="13326" max="13326" width="16.6640625" style="69" customWidth="1"/>
    <col min="13327" max="13327" width="20.6640625" style="69" customWidth="1"/>
    <col min="13328" max="13566" width="8.88671875" style="69"/>
    <col min="13567" max="13567" width="15.6640625" style="69" customWidth="1"/>
    <col min="13568" max="13568" width="11.33203125" style="69" customWidth="1"/>
    <col min="13569" max="13570" width="10.6640625" style="69" customWidth="1"/>
    <col min="13571" max="13571" width="9.6640625" style="69" customWidth="1"/>
    <col min="13572" max="13573" width="13.6640625" style="69" customWidth="1"/>
    <col min="13574" max="13574" width="12.6640625" style="69" customWidth="1"/>
    <col min="13575" max="13575" width="11.6640625" style="69" customWidth="1"/>
    <col min="13576" max="13577" width="12.6640625" style="69" customWidth="1"/>
    <col min="13578" max="13581" width="15.6640625" style="69" customWidth="1"/>
    <col min="13582" max="13582" width="16.6640625" style="69" customWidth="1"/>
    <col min="13583" max="13583" width="20.6640625" style="69" customWidth="1"/>
    <col min="13584" max="13822" width="8.88671875" style="69"/>
    <col min="13823" max="13823" width="15.6640625" style="69" customWidth="1"/>
    <col min="13824" max="13824" width="11.33203125" style="69" customWidth="1"/>
    <col min="13825" max="13826" width="10.6640625" style="69" customWidth="1"/>
    <col min="13827" max="13827" width="9.6640625" style="69" customWidth="1"/>
    <col min="13828" max="13829" width="13.6640625" style="69" customWidth="1"/>
    <col min="13830" max="13830" width="12.6640625" style="69" customWidth="1"/>
    <col min="13831" max="13831" width="11.6640625" style="69" customWidth="1"/>
    <col min="13832" max="13833" width="12.6640625" style="69" customWidth="1"/>
    <col min="13834" max="13837" width="15.6640625" style="69" customWidth="1"/>
    <col min="13838" max="13838" width="16.6640625" style="69" customWidth="1"/>
    <col min="13839" max="13839" width="20.6640625" style="69" customWidth="1"/>
    <col min="13840" max="14078" width="8.88671875" style="69"/>
    <col min="14079" max="14079" width="15.6640625" style="69" customWidth="1"/>
    <col min="14080" max="14080" width="11.33203125" style="69" customWidth="1"/>
    <col min="14081" max="14082" width="10.6640625" style="69" customWidth="1"/>
    <col min="14083" max="14083" width="9.6640625" style="69" customWidth="1"/>
    <col min="14084" max="14085" width="13.6640625" style="69" customWidth="1"/>
    <col min="14086" max="14086" width="12.6640625" style="69" customWidth="1"/>
    <col min="14087" max="14087" width="11.6640625" style="69" customWidth="1"/>
    <col min="14088" max="14089" width="12.6640625" style="69" customWidth="1"/>
    <col min="14090" max="14093" width="15.6640625" style="69" customWidth="1"/>
    <col min="14094" max="14094" width="16.6640625" style="69" customWidth="1"/>
    <col min="14095" max="14095" width="20.6640625" style="69" customWidth="1"/>
    <col min="14096" max="14334" width="8.88671875" style="69"/>
    <col min="14335" max="14335" width="15.6640625" style="69" customWidth="1"/>
    <col min="14336" max="14336" width="11.33203125" style="69" customWidth="1"/>
    <col min="14337" max="14338" width="10.6640625" style="69" customWidth="1"/>
    <col min="14339" max="14339" width="9.6640625" style="69" customWidth="1"/>
    <col min="14340" max="14341" width="13.6640625" style="69" customWidth="1"/>
    <col min="14342" max="14342" width="12.6640625" style="69" customWidth="1"/>
    <col min="14343" max="14343" width="11.6640625" style="69" customWidth="1"/>
    <col min="14344" max="14345" width="12.6640625" style="69" customWidth="1"/>
    <col min="14346" max="14349" width="15.6640625" style="69" customWidth="1"/>
    <col min="14350" max="14350" width="16.6640625" style="69" customWidth="1"/>
    <col min="14351" max="14351" width="20.6640625" style="69" customWidth="1"/>
    <col min="14352" max="14590" width="8.88671875" style="69"/>
    <col min="14591" max="14591" width="15.6640625" style="69" customWidth="1"/>
    <col min="14592" max="14592" width="11.33203125" style="69" customWidth="1"/>
    <col min="14593" max="14594" width="10.6640625" style="69" customWidth="1"/>
    <col min="14595" max="14595" width="9.6640625" style="69" customWidth="1"/>
    <col min="14596" max="14597" width="13.6640625" style="69" customWidth="1"/>
    <col min="14598" max="14598" width="12.6640625" style="69" customWidth="1"/>
    <col min="14599" max="14599" width="11.6640625" style="69" customWidth="1"/>
    <col min="14600" max="14601" width="12.6640625" style="69" customWidth="1"/>
    <col min="14602" max="14605" width="15.6640625" style="69" customWidth="1"/>
    <col min="14606" max="14606" width="16.6640625" style="69" customWidth="1"/>
    <col min="14607" max="14607" width="20.6640625" style="69" customWidth="1"/>
    <col min="14608" max="14846" width="8.88671875" style="69"/>
    <col min="14847" max="14847" width="15.6640625" style="69" customWidth="1"/>
    <col min="14848" max="14848" width="11.33203125" style="69" customWidth="1"/>
    <col min="14849" max="14850" width="10.6640625" style="69" customWidth="1"/>
    <col min="14851" max="14851" width="9.6640625" style="69" customWidth="1"/>
    <col min="14852" max="14853" width="13.6640625" style="69" customWidth="1"/>
    <col min="14854" max="14854" width="12.6640625" style="69" customWidth="1"/>
    <col min="14855" max="14855" width="11.6640625" style="69" customWidth="1"/>
    <col min="14856" max="14857" width="12.6640625" style="69" customWidth="1"/>
    <col min="14858" max="14861" width="15.6640625" style="69" customWidth="1"/>
    <col min="14862" max="14862" width="16.6640625" style="69" customWidth="1"/>
    <col min="14863" max="14863" width="20.6640625" style="69" customWidth="1"/>
    <col min="14864" max="15102" width="8.88671875" style="69"/>
    <col min="15103" max="15103" width="15.6640625" style="69" customWidth="1"/>
    <col min="15104" max="15104" width="11.33203125" style="69" customWidth="1"/>
    <col min="15105" max="15106" width="10.6640625" style="69" customWidth="1"/>
    <col min="15107" max="15107" width="9.6640625" style="69" customWidth="1"/>
    <col min="15108" max="15109" width="13.6640625" style="69" customWidth="1"/>
    <col min="15110" max="15110" width="12.6640625" style="69" customWidth="1"/>
    <col min="15111" max="15111" width="11.6640625" style="69" customWidth="1"/>
    <col min="15112" max="15113" width="12.6640625" style="69" customWidth="1"/>
    <col min="15114" max="15117" width="15.6640625" style="69" customWidth="1"/>
    <col min="15118" max="15118" width="16.6640625" style="69" customWidth="1"/>
    <col min="15119" max="15119" width="20.6640625" style="69" customWidth="1"/>
    <col min="15120" max="15358" width="8.88671875" style="69"/>
    <col min="15359" max="15359" width="15.6640625" style="69" customWidth="1"/>
    <col min="15360" max="15360" width="11.33203125" style="69" customWidth="1"/>
    <col min="15361" max="15362" width="10.6640625" style="69" customWidth="1"/>
    <col min="15363" max="15363" width="9.6640625" style="69" customWidth="1"/>
    <col min="15364" max="15365" width="13.6640625" style="69" customWidth="1"/>
    <col min="15366" max="15366" width="12.6640625" style="69" customWidth="1"/>
    <col min="15367" max="15367" width="11.6640625" style="69" customWidth="1"/>
    <col min="15368" max="15369" width="12.6640625" style="69" customWidth="1"/>
    <col min="15370" max="15373" width="15.6640625" style="69" customWidth="1"/>
    <col min="15374" max="15374" width="16.6640625" style="69" customWidth="1"/>
    <col min="15375" max="15375" width="20.6640625" style="69" customWidth="1"/>
    <col min="15376" max="15614" width="8.88671875" style="69"/>
    <col min="15615" max="15615" width="15.6640625" style="69" customWidth="1"/>
    <col min="15616" max="15616" width="11.33203125" style="69" customWidth="1"/>
    <col min="15617" max="15618" width="10.6640625" style="69" customWidth="1"/>
    <col min="15619" max="15619" width="9.6640625" style="69" customWidth="1"/>
    <col min="15620" max="15621" width="13.6640625" style="69" customWidth="1"/>
    <col min="15622" max="15622" width="12.6640625" style="69" customWidth="1"/>
    <col min="15623" max="15623" width="11.6640625" style="69" customWidth="1"/>
    <col min="15624" max="15625" width="12.6640625" style="69" customWidth="1"/>
    <col min="15626" max="15629" width="15.6640625" style="69" customWidth="1"/>
    <col min="15630" max="15630" width="16.6640625" style="69" customWidth="1"/>
    <col min="15631" max="15631" width="20.6640625" style="69" customWidth="1"/>
    <col min="15632" max="15870" width="8.88671875" style="69"/>
    <col min="15871" max="15871" width="15.6640625" style="69" customWidth="1"/>
    <col min="15872" max="15872" width="11.33203125" style="69" customWidth="1"/>
    <col min="15873" max="15874" width="10.6640625" style="69" customWidth="1"/>
    <col min="15875" max="15875" width="9.6640625" style="69" customWidth="1"/>
    <col min="15876" max="15877" width="13.6640625" style="69" customWidth="1"/>
    <col min="15878" max="15878" width="12.6640625" style="69" customWidth="1"/>
    <col min="15879" max="15879" width="11.6640625" style="69" customWidth="1"/>
    <col min="15880" max="15881" width="12.6640625" style="69" customWidth="1"/>
    <col min="15882" max="15885" width="15.6640625" style="69" customWidth="1"/>
    <col min="15886" max="15886" width="16.6640625" style="69" customWidth="1"/>
    <col min="15887" max="15887" width="20.6640625" style="69" customWidth="1"/>
    <col min="15888" max="16126" width="8.88671875" style="69"/>
    <col min="16127" max="16127" width="15.6640625" style="69" customWidth="1"/>
    <col min="16128" max="16128" width="11.33203125" style="69" customWidth="1"/>
    <col min="16129" max="16130" width="10.6640625" style="69" customWidth="1"/>
    <col min="16131" max="16131" width="9.6640625" style="69" customWidth="1"/>
    <col min="16132" max="16133" width="13.6640625" style="69" customWidth="1"/>
    <col min="16134" max="16134" width="12.6640625" style="69" customWidth="1"/>
    <col min="16135" max="16135" width="11.6640625" style="69" customWidth="1"/>
    <col min="16136" max="16137" width="12.6640625" style="69" customWidth="1"/>
    <col min="16138" max="16141" width="15.6640625" style="69" customWidth="1"/>
    <col min="16142" max="16142" width="16.6640625" style="69" customWidth="1"/>
    <col min="16143" max="16143" width="20.6640625" style="69" customWidth="1"/>
    <col min="16144" max="16384" width="8.88671875" style="69"/>
  </cols>
  <sheetData>
    <row r="1" spans="1:20" ht="34.799999999999997" customHeight="1" x14ac:dyDescent="0.5">
      <c r="A1" s="251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68"/>
      <c r="P1" s="141"/>
      <c r="Q1" s="141"/>
      <c r="R1" s="142"/>
      <c r="S1" s="142"/>
      <c r="T1" s="154"/>
    </row>
    <row r="2" spans="1:20" ht="24.6" customHeight="1" x14ac:dyDescent="0.5">
      <c r="A2" s="300" t="s">
        <v>103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68"/>
      <c r="P2" s="141"/>
      <c r="Q2" s="141"/>
      <c r="R2" s="142"/>
      <c r="S2" s="142"/>
      <c r="T2" s="154"/>
    </row>
    <row r="3" spans="1:20" ht="15.75" customHeight="1" x14ac:dyDescent="0.5">
      <c r="A3" s="68"/>
      <c r="B3" s="68"/>
      <c r="C3" s="68"/>
      <c r="D3" s="68"/>
      <c r="E3" s="68"/>
      <c r="F3" s="301"/>
      <c r="G3" s="301"/>
      <c r="H3" s="301"/>
      <c r="I3" s="301"/>
      <c r="J3" s="301"/>
      <c r="K3" s="68"/>
      <c r="L3" s="68"/>
      <c r="M3" s="68"/>
      <c r="N3" s="68"/>
      <c r="O3" s="68"/>
      <c r="P3" s="141"/>
      <c r="Q3" s="141"/>
      <c r="R3" s="142"/>
      <c r="S3" s="142"/>
      <c r="T3" s="154"/>
    </row>
    <row r="4" spans="1:20" ht="15" customHeight="1" x14ac:dyDescent="0.25">
      <c r="A4" s="302" t="s">
        <v>275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</row>
    <row r="5" spans="1:20" ht="15" customHeight="1" x14ac:dyDescent="0.25">
      <c r="A5" s="316" t="s">
        <v>276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</row>
    <row r="6" spans="1:20" ht="15" customHeight="1" x14ac:dyDescent="0.25">
      <c r="A6" s="312" t="s">
        <v>277</v>
      </c>
      <c r="B6" s="165" t="s">
        <v>193</v>
      </c>
      <c r="C6" s="165" t="s">
        <v>193</v>
      </c>
      <c r="D6" s="165" t="s">
        <v>7</v>
      </c>
      <c r="E6" s="165" t="s">
        <v>7</v>
      </c>
      <c r="F6" s="165" t="s">
        <v>194</v>
      </c>
      <c r="G6" s="165" t="s">
        <v>278</v>
      </c>
      <c r="H6" s="165" t="s">
        <v>279</v>
      </c>
      <c r="I6" s="165" t="s">
        <v>261</v>
      </c>
      <c r="J6" s="165" t="s">
        <v>240</v>
      </c>
      <c r="K6" s="165" t="s">
        <v>254</v>
      </c>
      <c r="L6" s="165" t="s">
        <v>255</v>
      </c>
      <c r="M6" s="165" t="s">
        <v>256</v>
      </c>
      <c r="N6" s="165" t="s">
        <v>257</v>
      </c>
    </row>
    <row r="7" spans="1:20" ht="15" customHeight="1" x14ac:dyDescent="0.25">
      <c r="A7" s="313"/>
      <c r="B7" s="166" t="s">
        <v>280</v>
      </c>
      <c r="C7" s="166" t="s">
        <v>280</v>
      </c>
      <c r="D7" s="166" t="s">
        <v>281</v>
      </c>
      <c r="E7" s="166" t="s">
        <v>282</v>
      </c>
      <c r="F7" s="166" t="s">
        <v>281</v>
      </c>
      <c r="G7" s="166" t="s">
        <v>283</v>
      </c>
      <c r="H7" s="166" t="s">
        <v>284</v>
      </c>
      <c r="I7" s="166" t="s">
        <v>285</v>
      </c>
      <c r="J7" s="166" t="s">
        <v>284</v>
      </c>
      <c r="K7" s="166" t="s">
        <v>264</v>
      </c>
      <c r="L7" s="166" t="s">
        <v>264</v>
      </c>
      <c r="M7" s="166" t="s">
        <v>264</v>
      </c>
      <c r="N7" s="166" t="s">
        <v>216</v>
      </c>
    </row>
    <row r="8" spans="1:20" ht="15" customHeight="1" x14ac:dyDescent="0.25">
      <c r="A8" s="314"/>
      <c r="B8" s="167" t="s">
        <v>286</v>
      </c>
      <c r="C8" s="167" t="s">
        <v>287</v>
      </c>
      <c r="D8" s="167" t="s">
        <v>288</v>
      </c>
      <c r="E8" s="167" t="s">
        <v>289</v>
      </c>
      <c r="F8" s="167" t="s">
        <v>290</v>
      </c>
      <c r="G8" s="167" t="s">
        <v>251</v>
      </c>
      <c r="H8" s="167" t="s">
        <v>291</v>
      </c>
      <c r="I8" s="167" t="s">
        <v>253</v>
      </c>
      <c r="J8" s="167" t="s">
        <v>292</v>
      </c>
      <c r="K8" s="168"/>
      <c r="L8" s="168"/>
      <c r="M8" s="167"/>
      <c r="N8" s="167"/>
    </row>
    <row r="9" spans="1:20" ht="26.4" x14ac:dyDescent="0.25">
      <c r="A9" s="178" t="s">
        <v>104</v>
      </c>
      <c r="B9" s="173"/>
      <c r="C9" s="174"/>
      <c r="D9" s="174"/>
      <c r="E9" s="175"/>
      <c r="F9" s="173"/>
      <c r="G9" s="176"/>
      <c r="H9" s="176"/>
      <c r="I9" s="176"/>
      <c r="J9" s="176"/>
      <c r="K9" s="176"/>
      <c r="L9" s="176"/>
      <c r="M9" s="176"/>
      <c r="N9" s="177">
        <f>SUM(K9:M9)</f>
        <v>0</v>
      </c>
    </row>
    <row r="10" spans="1:20" ht="15.6" x14ac:dyDescent="0.25">
      <c r="A10" s="178" t="s">
        <v>73</v>
      </c>
      <c r="B10" s="173"/>
      <c r="C10" s="174"/>
      <c r="D10" s="174"/>
      <c r="E10" s="175"/>
      <c r="F10" s="173"/>
      <c r="G10" s="176"/>
      <c r="H10" s="176"/>
      <c r="I10" s="176"/>
      <c r="J10" s="176"/>
      <c r="K10" s="176"/>
      <c r="L10" s="176"/>
      <c r="M10" s="176"/>
      <c r="N10" s="177">
        <f t="shared" ref="N10:N11" si="0">SUM(K10:M10)</f>
        <v>0</v>
      </c>
    </row>
    <row r="11" spans="1:20" ht="26.4" x14ac:dyDescent="0.25">
      <c r="A11" s="178" t="s">
        <v>102</v>
      </c>
      <c r="B11" s="173"/>
      <c r="C11" s="174"/>
      <c r="D11" s="174"/>
      <c r="E11" s="175"/>
      <c r="F11" s="173"/>
      <c r="G11" s="176"/>
      <c r="H11" s="176"/>
      <c r="I11" s="176"/>
      <c r="J11" s="176"/>
      <c r="K11" s="176"/>
      <c r="L11" s="176"/>
      <c r="M11" s="176"/>
      <c r="N11" s="177">
        <f t="shared" si="0"/>
        <v>0</v>
      </c>
    </row>
    <row r="12" spans="1:20" ht="15.6" x14ac:dyDescent="0.25">
      <c r="A12" s="118" t="s">
        <v>293</v>
      </c>
      <c r="B12" s="119"/>
      <c r="C12" s="169"/>
      <c r="D12" s="169"/>
      <c r="E12" s="170"/>
      <c r="F12" s="119"/>
      <c r="G12" s="171"/>
      <c r="H12" s="171"/>
      <c r="I12" s="171"/>
      <c r="J12" s="171"/>
      <c r="K12" s="171"/>
      <c r="L12" s="171"/>
      <c r="M12" s="171"/>
      <c r="N12" s="171"/>
    </row>
    <row r="13" spans="1:20" x14ac:dyDescent="0.2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20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20" x14ac:dyDescent="0.2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20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  <row r="18" spans="1:14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 x14ac:dyDescent="0.2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</row>
    <row r="21" spans="1:14" x14ac:dyDescent="0.25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</row>
    <row r="22" spans="1:14" x14ac:dyDescent="0.25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</row>
    <row r="23" spans="1:14" x14ac:dyDescent="0.25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</row>
    <row r="24" spans="1:14" x14ac:dyDescent="0.25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</row>
    <row r="25" spans="1:14" x14ac:dyDescent="0.25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</row>
    <row r="26" spans="1:14" x14ac:dyDescent="0.25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</row>
    <row r="27" spans="1:14" x14ac:dyDescent="0.25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</row>
    <row r="28" spans="1:14" x14ac:dyDescent="0.2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</row>
    <row r="29" spans="1:14" x14ac:dyDescent="0.25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</row>
    <row r="30" spans="1:14" x14ac:dyDescent="0.25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</row>
    <row r="31" spans="1:14" x14ac:dyDescent="0.25">
      <c r="A31" s="140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</row>
    <row r="32" spans="1:14" x14ac:dyDescent="0.25">
      <c r="A32" s="140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</row>
    <row r="33" spans="1:13" x14ac:dyDescent="0.25">
      <c r="A33" s="140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</row>
    <row r="34" spans="1:13" x14ac:dyDescent="0.25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</row>
    <row r="35" spans="1:13" x14ac:dyDescent="0.25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</row>
    <row r="36" spans="1:13" x14ac:dyDescent="0.25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</row>
    <row r="37" spans="1:13" x14ac:dyDescent="0.25">
      <c r="A37" s="140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</row>
    <row r="38" spans="1:13" x14ac:dyDescent="0.25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</row>
    <row r="39" spans="1:13" x14ac:dyDescent="0.25">
      <c r="A39" s="140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</row>
    <row r="40" spans="1:13" x14ac:dyDescent="0.25">
      <c r="A40" s="140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</row>
    <row r="41" spans="1:13" x14ac:dyDescent="0.25">
      <c r="A41" s="140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</row>
    <row r="42" spans="1:13" x14ac:dyDescent="0.25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</row>
    <row r="43" spans="1:13" x14ac:dyDescent="0.25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</row>
    <row r="44" spans="1:13" x14ac:dyDescent="0.25">
      <c r="A44" s="140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</row>
    <row r="45" spans="1:13" x14ac:dyDescent="0.25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</row>
    <row r="46" spans="1:13" x14ac:dyDescent="0.25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</row>
    <row r="47" spans="1:13" x14ac:dyDescent="0.25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</row>
    <row r="48" spans="1:13" x14ac:dyDescent="0.25">
      <c r="A48" s="140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</row>
    <row r="49" spans="1:13" x14ac:dyDescent="0.2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</row>
    <row r="50" spans="1:13" x14ac:dyDescent="0.25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</row>
    <row r="51" spans="1:13" x14ac:dyDescent="0.25">
      <c r="A51" s="140"/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</row>
    <row r="52" spans="1:13" x14ac:dyDescent="0.25">
      <c r="A52" s="140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</row>
    <row r="53" spans="1:13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</row>
    <row r="54" spans="1:13" x14ac:dyDescent="0.25">
      <c r="A54" s="140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</row>
    <row r="55" spans="1:13" x14ac:dyDescent="0.25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</row>
    <row r="56" spans="1:13" x14ac:dyDescent="0.25">
      <c r="A56" s="140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</row>
    <row r="57" spans="1:13" x14ac:dyDescent="0.25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</row>
    <row r="58" spans="1:13" x14ac:dyDescent="0.25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</row>
    <row r="59" spans="1:13" x14ac:dyDescent="0.25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</row>
    <row r="60" spans="1:13" x14ac:dyDescent="0.25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</row>
    <row r="61" spans="1:13" x14ac:dyDescent="0.25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</row>
    <row r="62" spans="1:13" x14ac:dyDescent="0.25">
      <c r="A62" s="140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</row>
    <row r="63" spans="1:13" x14ac:dyDescent="0.25">
      <c r="A63" s="140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</row>
    <row r="64" spans="1:13" x14ac:dyDescent="0.25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</row>
    <row r="65" spans="1:13" x14ac:dyDescent="0.25">
      <c r="A65" s="140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</row>
    <row r="66" spans="1:13" x14ac:dyDescent="0.25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</row>
    <row r="67" spans="1:13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</row>
    <row r="68" spans="1:13" x14ac:dyDescent="0.25">
      <c r="A68" s="140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</row>
    <row r="69" spans="1:13" x14ac:dyDescent="0.25">
      <c r="A69" s="140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</row>
    <row r="70" spans="1:13" x14ac:dyDescent="0.25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</row>
    <row r="71" spans="1:13" x14ac:dyDescent="0.25">
      <c r="A71" s="140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</row>
    <row r="72" spans="1:13" x14ac:dyDescent="0.25">
      <c r="A72" s="140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</row>
    <row r="73" spans="1:13" x14ac:dyDescent="0.25">
      <c r="A73" s="140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</row>
    <row r="74" spans="1:13" x14ac:dyDescent="0.25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</row>
    <row r="75" spans="1:13" x14ac:dyDescent="0.25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</row>
    <row r="76" spans="1:13" x14ac:dyDescent="0.25">
      <c r="A76" s="140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</row>
    <row r="77" spans="1:13" x14ac:dyDescent="0.25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</row>
    <row r="78" spans="1:13" x14ac:dyDescent="0.25">
      <c r="A78" s="140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</row>
    <row r="79" spans="1:13" x14ac:dyDescent="0.25">
      <c r="A79" s="140"/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</row>
    <row r="80" spans="1:13" x14ac:dyDescent="0.25">
      <c r="A80" s="140"/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</row>
    <row r="81" spans="1:13" x14ac:dyDescent="0.25">
      <c r="A81" s="140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</row>
    <row r="82" spans="1:13" x14ac:dyDescent="0.25">
      <c r="A82" s="140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</row>
    <row r="83" spans="1:13" x14ac:dyDescent="0.25">
      <c r="A83" s="140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</row>
    <row r="84" spans="1:13" x14ac:dyDescent="0.25">
      <c r="A84" s="140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</row>
    <row r="85" spans="1:13" x14ac:dyDescent="0.25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</row>
    <row r="86" spans="1:13" x14ac:dyDescent="0.25">
      <c r="A86" s="140"/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</row>
    <row r="87" spans="1:13" x14ac:dyDescent="0.25">
      <c r="A87" s="140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</row>
    <row r="88" spans="1:13" x14ac:dyDescent="0.25">
      <c r="A88" s="140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</row>
    <row r="89" spans="1:13" x14ac:dyDescent="0.25">
      <c r="A89" s="140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</row>
    <row r="90" spans="1:13" x14ac:dyDescent="0.25">
      <c r="A90" s="140"/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</row>
    <row r="91" spans="1:13" x14ac:dyDescent="0.25">
      <c r="A91" s="140"/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</row>
    <row r="92" spans="1:13" x14ac:dyDescent="0.25">
      <c r="A92" s="140"/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</row>
    <row r="93" spans="1:13" x14ac:dyDescent="0.25">
      <c r="A93" s="140"/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</row>
    <row r="94" spans="1:13" x14ac:dyDescent="0.25">
      <c r="A94" s="140"/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</row>
    <row r="95" spans="1:13" x14ac:dyDescent="0.25">
      <c r="A95" s="140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</row>
    <row r="96" spans="1:13" x14ac:dyDescent="0.25">
      <c r="A96" s="140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</row>
    <row r="97" spans="1:13" x14ac:dyDescent="0.25">
      <c r="A97" s="140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</row>
    <row r="98" spans="1:13" x14ac:dyDescent="0.25">
      <c r="A98" s="140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</row>
    <row r="99" spans="1:13" x14ac:dyDescent="0.25">
      <c r="A99" s="140"/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</row>
    <row r="100" spans="1:13" x14ac:dyDescent="0.25">
      <c r="A100" s="140"/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</row>
    <row r="101" spans="1:13" x14ac:dyDescent="0.25">
      <c r="A101" s="140"/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</row>
    <row r="102" spans="1:13" x14ac:dyDescent="0.25">
      <c r="A102" s="140"/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</row>
    <row r="103" spans="1:13" x14ac:dyDescent="0.25">
      <c r="A103" s="140"/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</row>
    <row r="104" spans="1:13" x14ac:dyDescent="0.25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</row>
    <row r="105" spans="1:13" x14ac:dyDescent="0.25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</row>
    <row r="106" spans="1:13" x14ac:dyDescent="0.25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</row>
    <row r="107" spans="1:13" x14ac:dyDescent="0.25">
      <c r="A107" s="140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</row>
    <row r="108" spans="1:13" x14ac:dyDescent="0.25">
      <c r="A108" s="140"/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</row>
    <row r="109" spans="1:13" x14ac:dyDescent="0.25">
      <c r="A109" s="140"/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</row>
    <row r="110" spans="1:13" x14ac:dyDescent="0.25">
      <c r="A110" s="140"/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</row>
    <row r="111" spans="1:13" x14ac:dyDescent="0.25">
      <c r="A111" s="140"/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</row>
    <row r="112" spans="1:13" x14ac:dyDescent="0.25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</row>
    <row r="113" spans="1:13" x14ac:dyDescent="0.25">
      <c r="A113" s="140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</row>
    <row r="114" spans="1:13" x14ac:dyDescent="0.25">
      <c r="A114" s="140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</row>
    <row r="115" spans="1:13" x14ac:dyDescent="0.25">
      <c r="A115" s="140"/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</row>
    <row r="116" spans="1:13" x14ac:dyDescent="0.25">
      <c r="A116" s="140"/>
      <c r="B116" s="140"/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</row>
    <row r="117" spans="1:13" x14ac:dyDescent="0.25">
      <c r="A117" s="140"/>
      <c r="B117" s="140"/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</row>
    <row r="118" spans="1:13" x14ac:dyDescent="0.25">
      <c r="A118" s="140"/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</row>
    <row r="119" spans="1:13" x14ac:dyDescent="0.25">
      <c r="A119" s="140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</row>
    <row r="120" spans="1:13" x14ac:dyDescent="0.25">
      <c r="A120" s="140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</row>
    <row r="121" spans="1:13" x14ac:dyDescent="0.25">
      <c r="A121" s="140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</row>
    <row r="122" spans="1:13" x14ac:dyDescent="0.25">
      <c r="A122" s="140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</row>
    <row r="123" spans="1:13" x14ac:dyDescent="0.25">
      <c r="A123" s="140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</row>
    <row r="124" spans="1:13" x14ac:dyDescent="0.25">
      <c r="A124" s="140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</row>
    <row r="125" spans="1:13" x14ac:dyDescent="0.25">
      <c r="A125" s="140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</row>
    <row r="126" spans="1:13" x14ac:dyDescent="0.25">
      <c r="A126" s="140"/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</row>
    <row r="127" spans="1:13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</row>
    <row r="128" spans="1:13" x14ac:dyDescent="0.25">
      <c r="A128" s="140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</row>
    <row r="129" spans="1:13" x14ac:dyDescent="0.25">
      <c r="A129" s="140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</row>
    <row r="130" spans="1:13" x14ac:dyDescent="0.25">
      <c r="A130" s="140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</row>
    <row r="131" spans="1:13" x14ac:dyDescent="0.25">
      <c r="A131" s="140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</row>
    <row r="132" spans="1:13" x14ac:dyDescent="0.25">
      <c r="A132" s="140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</row>
    <row r="133" spans="1:13" x14ac:dyDescent="0.25">
      <c r="A133" s="140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</row>
    <row r="134" spans="1:13" x14ac:dyDescent="0.25">
      <c r="E134" s="140"/>
      <c r="K134" s="140"/>
      <c r="L134" s="140"/>
    </row>
    <row r="135" spans="1:13" x14ac:dyDescent="0.25">
      <c r="E135" s="140"/>
      <c r="K135" s="140"/>
      <c r="L135" s="140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S42"/>
  <sheetViews>
    <sheetView topLeftCell="A19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2" t="s">
        <v>12</v>
      </c>
      <c r="K5" s="30"/>
    </row>
    <row r="6" spans="1:19" ht="17.399999999999999" customHeight="1" x14ac:dyDescent="0.25">
      <c r="A6" s="233" t="s">
        <v>74</v>
      </c>
      <c r="B6" s="234"/>
      <c r="C6" s="234"/>
      <c r="D6" s="235"/>
      <c r="E6" s="239" t="s">
        <v>13</v>
      </c>
      <c r="F6" s="240"/>
      <c r="G6" s="240"/>
      <c r="H6" s="243">
        <f>J31</f>
        <v>34900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33" t="s">
        <v>21</v>
      </c>
      <c r="F10" s="33" t="s">
        <v>22</v>
      </c>
      <c r="G10" s="33" t="s">
        <v>75</v>
      </c>
      <c r="H10" s="231" t="s">
        <v>24</v>
      </c>
      <c r="I10" s="229" t="s">
        <v>25</v>
      </c>
      <c r="J10" s="33" t="s">
        <v>26</v>
      </c>
    </row>
    <row r="11" spans="1:19" ht="15" customHeight="1" x14ac:dyDescent="0.25">
      <c r="A11" s="230"/>
      <c r="B11" s="231"/>
      <c r="C11" s="231"/>
      <c r="D11" s="231"/>
      <c r="E11" s="34" t="s">
        <v>27</v>
      </c>
      <c r="F11" s="34" t="s">
        <v>27</v>
      </c>
      <c r="G11" s="34" t="s">
        <v>76</v>
      </c>
      <c r="H11" s="231"/>
      <c r="I11" s="230"/>
      <c r="J11" s="34" t="s">
        <v>29</v>
      </c>
    </row>
    <row r="12" spans="1:19" ht="15" customHeight="1" x14ac:dyDescent="0.25">
      <c r="A12" s="35" t="s">
        <v>10</v>
      </c>
      <c r="B12" s="36">
        <v>4</v>
      </c>
      <c r="C12" s="36"/>
      <c r="D12" s="37"/>
      <c r="E12" s="36"/>
      <c r="F12" s="36">
        <v>770</v>
      </c>
      <c r="G12" s="36"/>
      <c r="H12" s="36"/>
      <c r="I12" s="36"/>
      <c r="J12" s="36">
        <f>SUM(D12:I12)</f>
        <v>770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13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5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13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47</v>
      </c>
      <c r="B16" s="36"/>
      <c r="C16" s="36"/>
      <c r="D16" s="42"/>
      <c r="E16" s="36"/>
      <c r="F16" s="36"/>
      <c r="G16" s="36">
        <v>720</v>
      </c>
      <c r="H16" s="36"/>
      <c r="I16" s="36"/>
      <c r="J16" s="36">
        <f t="shared" ref="J16:J28" si="0">SUM(D16:I16)</f>
        <v>720</v>
      </c>
      <c r="P16" s="41"/>
      <c r="S16" s="41"/>
    </row>
    <row r="17" spans="1:19" ht="15" customHeight="1" x14ac:dyDescent="0.25">
      <c r="A17" s="35" t="s">
        <v>77</v>
      </c>
      <c r="B17" s="36"/>
      <c r="C17" s="36"/>
      <c r="D17" s="36">
        <v>2700</v>
      </c>
      <c r="E17" s="36"/>
      <c r="F17" s="36"/>
      <c r="G17" s="36"/>
      <c r="H17" s="36"/>
      <c r="I17" s="36"/>
      <c r="J17" s="36">
        <f t="shared" si="0"/>
        <v>2700</v>
      </c>
      <c r="P17" s="41"/>
      <c r="S17" s="41"/>
    </row>
    <row r="18" spans="1:19" ht="15" customHeight="1" x14ac:dyDescent="0.25">
      <c r="A18" s="35" t="s">
        <v>78</v>
      </c>
      <c r="B18" s="36"/>
      <c r="C18" s="36"/>
      <c r="D18" s="36">
        <v>2665</v>
      </c>
      <c r="E18" s="36"/>
      <c r="F18" s="36"/>
      <c r="G18" s="36">
        <v>1000</v>
      </c>
      <c r="H18" s="36"/>
      <c r="I18" s="36"/>
      <c r="J18" s="36">
        <f t="shared" si="0"/>
        <v>3665</v>
      </c>
      <c r="P18" s="41"/>
      <c r="S18" s="41"/>
    </row>
    <row r="19" spans="1:19" ht="15" customHeight="1" x14ac:dyDescent="0.25">
      <c r="A19" s="35" t="s">
        <v>34</v>
      </c>
      <c r="B19" s="36"/>
      <c r="C19" s="36"/>
      <c r="D19" s="36">
        <v>8925</v>
      </c>
      <c r="E19" s="36"/>
      <c r="F19" s="36"/>
      <c r="G19" s="36"/>
      <c r="H19" s="36"/>
      <c r="I19" s="36"/>
      <c r="J19" s="36">
        <f t="shared" si="0"/>
        <v>8925</v>
      </c>
      <c r="P19" s="41"/>
      <c r="S19" s="41"/>
    </row>
    <row r="20" spans="1:19" ht="15" customHeight="1" x14ac:dyDescent="0.25">
      <c r="A20" s="35" t="s">
        <v>79</v>
      </c>
      <c r="B20" s="36"/>
      <c r="C20" s="36"/>
      <c r="D20" s="37">
        <v>325</v>
      </c>
      <c r="E20" s="36"/>
      <c r="F20" s="36"/>
      <c r="G20" s="36"/>
      <c r="H20" s="36"/>
      <c r="I20" s="36"/>
      <c r="J20" s="36">
        <f t="shared" si="0"/>
        <v>325</v>
      </c>
      <c r="P20" s="41"/>
      <c r="S20" s="41"/>
    </row>
    <row r="21" spans="1:19" ht="15" customHeight="1" x14ac:dyDescent="0.25">
      <c r="A21" s="35" t="s">
        <v>80</v>
      </c>
      <c r="B21" s="36"/>
      <c r="C21" s="36"/>
      <c r="D21" s="36"/>
      <c r="E21" s="36">
        <v>360</v>
      </c>
      <c r="F21" s="36"/>
      <c r="G21" s="36"/>
      <c r="H21" s="36"/>
      <c r="I21" s="36"/>
      <c r="J21" s="36">
        <f t="shared" si="0"/>
        <v>360</v>
      </c>
      <c r="P21" s="41"/>
      <c r="S21" s="41"/>
    </row>
    <row r="22" spans="1:19" ht="15" customHeight="1" x14ac:dyDescent="0.25">
      <c r="A22" s="35" t="s">
        <v>81</v>
      </c>
      <c r="B22" s="36"/>
      <c r="C22" s="36"/>
      <c r="D22" s="36"/>
      <c r="E22" s="36">
        <v>120</v>
      </c>
      <c r="F22" s="36"/>
      <c r="G22" s="36"/>
      <c r="H22" s="36"/>
      <c r="I22" s="36"/>
      <c r="J22" s="36">
        <f t="shared" si="0"/>
        <v>120</v>
      </c>
      <c r="P22" s="41"/>
      <c r="S22" s="41"/>
    </row>
    <row r="23" spans="1:19" ht="15" customHeight="1" x14ac:dyDescent="0.25">
      <c r="A23" s="35" t="s">
        <v>82</v>
      </c>
      <c r="B23" s="36"/>
      <c r="C23" s="36"/>
      <c r="D23" s="37">
        <v>900</v>
      </c>
      <c r="E23" s="43"/>
      <c r="F23" s="36"/>
      <c r="G23" s="36"/>
      <c r="H23" s="36"/>
      <c r="I23" s="36"/>
      <c r="J23" s="36">
        <f t="shared" si="0"/>
        <v>900</v>
      </c>
      <c r="P23" s="41"/>
      <c r="S23" s="41"/>
    </row>
    <row r="24" spans="1:19" ht="15" customHeight="1" x14ac:dyDescent="0.25">
      <c r="A24" s="35" t="s">
        <v>83</v>
      </c>
      <c r="B24" s="36"/>
      <c r="C24" s="36"/>
      <c r="D24" s="37">
        <v>2550</v>
      </c>
      <c r="E24" s="36"/>
      <c r="F24" s="36"/>
      <c r="G24" s="36"/>
      <c r="H24" s="36"/>
      <c r="I24" s="36"/>
      <c r="J24" s="36">
        <f t="shared" si="0"/>
        <v>2550</v>
      </c>
      <c r="P24" s="41"/>
      <c r="S24" s="41"/>
    </row>
    <row r="25" spans="1:19" ht="15" customHeight="1" x14ac:dyDescent="0.25">
      <c r="A25" s="35" t="s">
        <v>33</v>
      </c>
      <c r="B25" s="36"/>
      <c r="C25" s="36"/>
      <c r="D25" s="37">
        <v>10800</v>
      </c>
      <c r="E25" s="36"/>
      <c r="F25" s="36"/>
      <c r="G25" s="36">
        <v>1800</v>
      </c>
      <c r="H25" s="36"/>
      <c r="I25" s="36"/>
      <c r="J25" s="36">
        <f t="shared" si="0"/>
        <v>12600</v>
      </c>
      <c r="P25" s="41"/>
      <c r="S25" s="41"/>
    </row>
    <row r="26" spans="1:19" ht="15" customHeight="1" x14ac:dyDescent="0.25">
      <c r="A26" s="35" t="s">
        <v>84</v>
      </c>
      <c r="B26" s="36"/>
      <c r="C26" s="36"/>
      <c r="D26" s="37"/>
      <c r="E26" s="36">
        <v>225</v>
      </c>
      <c r="F26" s="36"/>
      <c r="G26" s="36"/>
      <c r="H26" s="36"/>
      <c r="I26" s="36"/>
      <c r="J26" s="36">
        <f t="shared" si="0"/>
        <v>225</v>
      </c>
      <c r="P26" s="41"/>
      <c r="S26" s="41"/>
    </row>
    <row r="27" spans="1:19" ht="15" customHeight="1" x14ac:dyDescent="0.25">
      <c r="A27" s="35" t="s">
        <v>105</v>
      </c>
      <c r="B27" s="36"/>
      <c r="C27" s="36"/>
      <c r="D27" s="37"/>
      <c r="E27" s="36">
        <v>40</v>
      </c>
      <c r="F27" s="36"/>
      <c r="G27" s="36"/>
      <c r="H27" s="36"/>
      <c r="I27" s="36"/>
      <c r="J27" s="36">
        <f t="shared" si="0"/>
        <v>40</v>
      </c>
      <c r="P27" s="41"/>
      <c r="S27" s="41"/>
    </row>
    <row r="28" spans="1:19" ht="15" customHeight="1" thickBot="1" x14ac:dyDescent="0.3">
      <c r="A28" s="35" t="s">
        <v>85</v>
      </c>
      <c r="B28" s="36"/>
      <c r="C28" s="36"/>
      <c r="D28" s="37">
        <v>500</v>
      </c>
      <c r="E28" s="36"/>
      <c r="F28" s="36">
        <v>500</v>
      </c>
      <c r="G28" s="36"/>
      <c r="H28" s="36"/>
      <c r="I28" s="36"/>
      <c r="J28" s="36">
        <f t="shared" si="0"/>
        <v>1000</v>
      </c>
      <c r="P28" s="41"/>
      <c r="S28" s="41"/>
    </row>
    <row r="29" spans="1:19" ht="13.2" customHeight="1" x14ac:dyDescent="0.25">
      <c r="A29" s="221" t="s">
        <v>39</v>
      </c>
      <c r="B29" s="222"/>
      <c r="C29" s="223"/>
      <c r="D29" s="209">
        <f>SUM(D12:D28)</f>
        <v>29365</v>
      </c>
      <c r="E29" s="209">
        <f>SUM(E12:E28)</f>
        <v>745</v>
      </c>
      <c r="F29" s="209">
        <f>SUM(F12:F28)</f>
        <v>1270</v>
      </c>
      <c r="G29" s="209">
        <f>SUM(G12:G28)</f>
        <v>3520</v>
      </c>
      <c r="H29" s="209"/>
      <c r="I29" s="209"/>
      <c r="J29" s="211">
        <f>SUM(D29:I30)</f>
        <v>34900</v>
      </c>
      <c r="K29" s="27"/>
      <c r="L29" s="27"/>
    </row>
    <row r="30" spans="1:19" ht="13.8" customHeight="1" thickBot="1" x14ac:dyDescent="0.3">
      <c r="A30" s="224"/>
      <c r="B30" s="225"/>
      <c r="C30" s="226"/>
      <c r="D30" s="210"/>
      <c r="E30" s="210"/>
      <c r="F30" s="210"/>
      <c r="G30" s="210"/>
      <c r="H30" s="210"/>
      <c r="I30" s="210"/>
      <c r="J30" s="212"/>
      <c r="K30" s="27"/>
      <c r="L30" s="27"/>
      <c r="O30" s="27"/>
    </row>
    <row r="31" spans="1:19" x14ac:dyDescent="0.25">
      <c r="A31" s="213" t="s">
        <v>40</v>
      </c>
      <c r="B31" s="213"/>
      <c r="C31" s="213"/>
      <c r="D31" s="213"/>
      <c r="E31" s="213"/>
      <c r="F31" s="213"/>
      <c r="G31" s="213"/>
      <c r="H31" s="213"/>
      <c r="I31" s="214"/>
      <c r="J31" s="215">
        <f>SUM(J12:J28)</f>
        <v>34900</v>
      </c>
      <c r="K31" s="27"/>
      <c r="M31" s="27"/>
    </row>
    <row r="32" spans="1:19" ht="13.8" thickBot="1" x14ac:dyDescent="0.3">
      <c r="A32" s="213"/>
      <c r="B32" s="213"/>
      <c r="C32" s="213"/>
      <c r="D32" s="213"/>
      <c r="E32" s="213"/>
      <c r="F32" s="213"/>
      <c r="G32" s="213"/>
      <c r="H32" s="213"/>
      <c r="I32" s="214"/>
      <c r="J32" s="216"/>
    </row>
    <row r="33" spans="1:14" ht="13.8" thickTop="1" x14ac:dyDescent="0.25">
      <c r="A33" s="217" t="s">
        <v>86</v>
      </c>
      <c r="B33" s="217"/>
      <c r="C33" s="217"/>
      <c r="D33" s="217"/>
      <c r="E33" s="217"/>
      <c r="F33" s="217"/>
      <c r="G33" s="217"/>
      <c r="H33" s="217"/>
      <c r="I33" s="218"/>
      <c r="J33" s="219">
        <f>SUM(J31,H39)</f>
        <v>39485</v>
      </c>
    </row>
    <row r="34" spans="1:14" ht="13.8" thickBot="1" x14ac:dyDescent="0.3">
      <c r="A34" s="217"/>
      <c r="B34" s="217"/>
      <c r="C34" s="217"/>
      <c r="D34" s="217"/>
      <c r="E34" s="217"/>
      <c r="F34" s="217"/>
      <c r="G34" s="217"/>
      <c r="H34" s="217"/>
      <c r="I34" s="218"/>
      <c r="J34" s="220"/>
      <c r="M34" s="27"/>
    </row>
    <row r="35" spans="1:14" ht="13.8" thickTop="1" x14ac:dyDescent="0.25">
      <c r="A35" s="207" t="s">
        <v>41</v>
      </c>
      <c r="B35" s="207"/>
      <c r="C35" s="207"/>
      <c r="D35" s="44"/>
      <c r="E35" s="45"/>
      <c r="F35" s="46"/>
      <c r="G35" s="46"/>
      <c r="H35" s="46"/>
    </row>
    <row r="36" spans="1:14" x14ac:dyDescent="0.25">
      <c r="A36" s="208" t="s">
        <v>43</v>
      </c>
      <c r="B36" s="208"/>
      <c r="C36" s="208"/>
      <c r="D36" s="47"/>
      <c r="E36" s="208" t="s">
        <v>42</v>
      </c>
      <c r="F36" s="208"/>
      <c r="G36" s="208"/>
      <c r="H36" s="47"/>
      <c r="K36" s="22"/>
      <c r="M36" s="27"/>
      <c r="N36" s="27"/>
    </row>
    <row r="37" spans="1:14" x14ac:dyDescent="0.25">
      <c r="A37" s="208" t="s">
        <v>44</v>
      </c>
      <c r="B37" s="208"/>
      <c r="C37" s="208"/>
      <c r="D37" s="47"/>
      <c r="E37" s="208" t="s">
        <v>87</v>
      </c>
      <c r="F37" s="208"/>
      <c r="G37" s="208"/>
      <c r="H37" s="47"/>
      <c r="I37" s="27"/>
      <c r="J37" s="22"/>
      <c r="M37" s="27"/>
    </row>
    <row r="38" spans="1:14" x14ac:dyDescent="0.25">
      <c r="A38" s="208"/>
      <c r="B38" s="208"/>
      <c r="C38" s="208"/>
      <c r="D38" s="47"/>
      <c r="E38" s="208"/>
      <c r="F38" s="208"/>
      <c r="G38" s="208"/>
      <c r="H38" s="47"/>
      <c r="L38" s="27"/>
    </row>
    <row r="39" spans="1:14" x14ac:dyDescent="0.25">
      <c r="A39" s="208"/>
      <c r="B39" s="208"/>
      <c r="C39" s="208"/>
      <c r="D39" s="47"/>
      <c r="E39" s="48"/>
      <c r="F39" s="48"/>
      <c r="G39" s="48"/>
      <c r="H39" s="49">
        <v>4585</v>
      </c>
    </row>
    <row r="41" spans="1:14" x14ac:dyDescent="0.25">
      <c r="J41" s="27"/>
    </row>
    <row r="42" spans="1:14" x14ac:dyDescent="0.25">
      <c r="D42" s="22"/>
    </row>
  </sheetData>
  <mergeCells count="34">
    <mergeCell ref="A39:C39"/>
    <mergeCell ref="A35:C35"/>
    <mergeCell ref="A36:C36"/>
    <mergeCell ref="E36:G36"/>
    <mergeCell ref="A37:C37"/>
    <mergeCell ref="E37:G37"/>
    <mergeCell ref="A38:C38"/>
    <mergeCell ref="E38:G38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S37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106</v>
      </c>
      <c r="B6" s="234"/>
      <c r="C6" s="234"/>
      <c r="D6" s="235"/>
      <c r="E6" s="239" t="s">
        <v>13</v>
      </c>
      <c r="F6" s="240"/>
      <c r="G6" s="240"/>
      <c r="H6" s="243">
        <f>J26</f>
        <v>25835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3850</v>
      </c>
      <c r="E16" s="36"/>
      <c r="F16" s="36"/>
      <c r="G16" s="36"/>
      <c r="H16" s="36"/>
      <c r="I16" s="36"/>
      <c r="J16" s="36">
        <f t="shared" ref="J16:J23" si="0">SUM(D16:I16)</f>
        <v>3850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1150</v>
      </c>
      <c r="E17" s="36"/>
      <c r="F17" s="36"/>
      <c r="G17" s="36"/>
      <c r="H17" s="36"/>
      <c r="I17" s="36"/>
      <c r="J17" s="36">
        <f t="shared" si="0"/>
        <v>1150</v>
      </c>
      <c r="P17" s="41"/>
      <c r="S17" s="41"/>
    </row>
    <row r="18" spans="1:19" ht="15" customHeight="1" x14ac:dyDescent="0.25">
      <c r="A18" s="35" t="s">
        <v>107</v>
      </c>
      <c r="B18" s="36"/>
      <c r="C18" s="36"/>
      <c r="D18" s="36">
        <v>660</v>
      </c>
      <c r="E18" s="36"/>
      <c r="F18" s="36"/>
      <c r="G18" s="36"/>
      <c r="H18" s="36"/>
      <c r="I18" s="36"/>
      <c r="J18" s="36">
        <f t="shared" si="0"/>
        <v>660</v>
      </c>
      <c r="P18" s="41"/>
      <c r="S18" s="41"/>
    </row>
    <row r="19" spans="1:19" ht="15" customHeight="1" x14ac:dyDescent="0.25">
      <c r="A19" s="35" t="s">
        <v>108</v>
      </c>
      <c r="B19" s="36"/>
      <c r="C19" s="36"/>
      <c r="D19" s="36">
        <v>225</v>
      </c>
      <c r="E19" s="36"/>
      <c r="F19" s="36"/>
      <c r="G19" s="36"/>
      <c r="H19" s="36"/>
      <c r="I19" s="36"/>
      <c r="J19" s="36">
        <f t="shared" si="0"/>
        <v>225</v>
      </c>
      <c r="P19" s="41"/>
      <c r="S19" s="41"/>
    </row>
    <row r="20" spans="1:19" ht="15" customHeight="1" x14ac:dyDescent="0.25">
      <c r="A20" s="35" t="s">
        <v>36</v>
      </c>
      <c r="B20" s="36"/>
      <c r="C20" s="36"/>
      <c r="D20" s="37">
        <v>940</v>
      </c>
      <c r="E20" s="36"/>
      <c r="F20" s="36"/>
      <c r="G20" s="36"/>
      <c r="H20" s="36"/>
      <c r="I20" s="36"/>
      <c r="J20" s="36">
        <f t="shared" si="0"/>
        <v>940</v>
      </c>
      <c r="P20" s="41"/>
      <c r="S20" s="41"/>
    </row>
    <row r="21" spans="1:19" ht="15" customHeight="1" x14ac:dyDescent="0.25">
      <c r="A21" s="35" t="s">
        <v>94</v>
      </c>
      <c r="B21" s="36"/>
      <c r="C21" s="36"/>
      <c r="D21" s="36"/>
      <c r="E21" s="36">
        <v>330</v>
      </c>
      <c r="F21" s="36"/>
      <c r="G21" s="36"/>
      <c r="H21" s="36"/>
      <c r="I21" s="36"/>
      <c r="J21" s="36">
        <f t="shared" si="0"/>
        <v>330</v>
      </c>
      <c r="P21" s="41"/>
      <c r="S21" s="41"/>
    </row>
    <row r="22" spans="1:19" ht="15" customHeight="1" x14ac:dyDescent="0.25">
      <c r="A22" s="35" t="s">
        <v>34</v>
      </c>
      <c r="B22" s="36"/>
      <c r="C22" s="36"/>
      <c r="D22" s="36">
        <v>17620</v>
      </c>
      <c r="E22" s="36"/>
      <c r="F22" s="36"/>
      <c r="G22" s="36"/>
      <c r="H22" s="36"/>
      <c r="I22" s="36"/>
      <c r="J22" s="36">
        <f t="shared" si="0"/>
        <v>17620</v>
      </c>
      <c r="P22" s="41"/>
      <c r="S22" s="41"/>
    </row>
    <row r="23" spans="1:19" ht="15" customHeight="1" thickBot="1" x14ac:dyDescent="0.3">
      <c r="A23" s="35" t="s">
        <v>105</v>
      </c>
      <c r="B23" s="36"/>
      <c r="C23" s="36"/>
      <c r="D23" s="37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3.2" customHeight="1" x14ac:dyDescent="0.25">
      <c r="A24" s="221" t="s">
        <v>39</v>
      </c>
      <c r="B24" s="222"/>
      <c r="C24" s="223"/>
      <c r="D24" s="209">
        <f>SUM(D12:D23)</f>
        <v>24445</v>
      </c>
      <c r="E24" s="209">
        <f>SUM(E12:E23)</f>
        <v>380</v>
      </c>
      <c r="F24" s="209">
        <f>SUM(F12:F23)</f>
        <v>1010</v>
      </c>
      <c r="G24" s="209"/>
      <c r="H24" s="209"/>
      <c r="I24" s="209"/>
      <c r="J24" s="211">
        <f>SUM(D24:I25)</f>
        <v>25835</v>
      </c>
      <c r="K24" s="27"/>
      <c r="L24" s="27"/>
    </row>
    <row r="25" spans="1:19" ht="13.8" customHeight="1" thickBot="1" x14ac:dyDescent="0.3">
      <c r="A25" s="224"/>
      <c r="B25" s="225"/>
      <c r="C25" s="226"/>
      <c r="D25" s="210"/>
      <c r="E25" s="210"/>
      <c r="F25" s="210"/>
      <c r="G25" s="210"/>
      <c r="H25" s="210"/>
      <c r="I25" s="210"/>
      <c r="J25" s="212"/>
      <c r="K25" s="27"/>
      <c r="L25" s="27"/>
      <c r="O25" s="27"/>
    </row>
    <row r="26" spans="1:19" x14ac:dyDescent="0.25">
      <c r="A26" s="213" t="s">
        <v>40</v>
      </c>
      <c r="B26" s="213"/>
      <c r="C26" s="213"/>
      <c r="D26" s="213"/>
      <c r="E26" s="213"/>
      <c r="F26" s="213"/>
      <c r="G26" s="213"/>
      <c r="H26" s="213"/>
      <c r="I26" s="214"/>
      <c r="J26" s="215">
        <f>SUM(J12:J23)</f>
        <v>25835</v>
      </c>
      <c r="K26" s="27"/>
      <c r="M26" s="27"/>
    </row>
    <row r="27" spans="1:19" ht="13.8" thickBot="1" x14ac:dyDescent="0.3">
      <c r="A27" s="213"/>
      <c r="B27" s="213"/>
      <c r="C27" s="213"/>
      <c r="D27" s="213"/>
      <c r="E27" s="213"/>
      <c r="F27" s="213"/>
      <c r="G27" s="213"/>
      <c r="H27" s="213"/>
      <c r="I27" s="214"/>
      <c r="J27" s="216"/>
    </row>
    <row r="28" spans="1:19" ht="13.8" thickTop="1" x14ac:dyDescent="0.25">
      <c r="A28" s="217" t="s">
        <v>110</v>
      </c>
      <c r="B28" s="217"/>
      <c r="C28" s="217"/>
      <c r="D28" s="217"/>
      <c r="E28" s="217"/>
      <c r="F28" s="217"/>
      <c r="G28" s="217"/>
      <c r="H28" s="217"/>
      <c r="I28" s="218"/>
      <c r="J28" s="219">
        <f>SUM(J26,H34)</f>
        <v>35000</v>
      </c>
    </row>
    <row r="29" spans="1:19" ht="13.8" thickBot="1" x14ac:dyDescent="0.3">
      <c r="A29" s="217"/>
      <c r="B29" s="217"/>
      <c r="C29" s="217"/>
      <c r="D29" s="217"/>
      <c r="E29" s="217"/>
      <c r="F29" s="217"/>
      <c r="G29" s="217"/>
      <c r="H29" s="217"/>
      <c r="I29" s="218"/>
      <c r="J29" s="220"/>
      <c r="M29" s="27"/>
      <c r="O29" s="27"/>
    </row>
    <row r="30" spans="1:19" ht="13.8" thickTop="1" x14ac:dyDescent="0.25">
      <c r="A30" s="207" t="s">
        <v>41</v>
      </c>
      <c r="B30" s="207"/>
      <c r="C30" s="207"/>
      <c r="D30" s="44"/>
      <c r="E30" s="45"/>
      <c r="F30" s="46"/>
      <c r="G30" s="46"/>
      <c r="H30" s="46"/>
    </row>
    <row r="31" spans="1:19" x14ac:dyDescent="0.25">
      <c r="A31" s="208" t="s">
        <v>43</v>
      </c>
      <c r="B31" s="208"/>
      <c r="C31" s="208"/>
      <c r="D31" s="47"/>
      <c r="E31" s="208" t="s">
        <v>42</v>
      </c>
      <c r="F31" s="208"/>
      <c r="G31" s="208"/>
      <c r="H31" s="47"/>
      <c r="K31" s="22"/>
      <c r="M31" s="27"/>
      <c r="N31" s="27"/>
    </row>
    <row r="32" spans="1:19" x14ac:dyDescent="0.25">
      <c r="A32" s="208" t="s">
        <v>44</v>
      </c>
      <c r="B32" s="208"/>
      <c r="C32" s="208"/>
      <c r="D32" s="47"/>
      <c r="E32" s="208" t="s">
        <v>46</v>
      </c>
      <c r="F32" s="208"/>
      <c r="G32" s="208"/>
      <c r="H32" s="47"/>
      <c r="I32" s="27"/>
      <c r="J32" s="22"/>
      <c r="M32" s="27"/>
    </row>
    <row r="33" spans="1:13" x14ac:dyDescent="0.25">
      <c r="A33" s="208" t="s">
        <v>109</v>
      </c>
      <c r="B33" s="208"/>
      <c r="C33" s="208"/>
      <c r="D33" s="47"/>
      <c r="E33" s="208"/>
      <c r="F33" s="208"/>
      <c r="G33" s="208"/>
      <c r="H33" s="47"/>
      <c r="L33" s="27"/>
    </row>
    <row r="34" spans="1:13" x14ac:dyDescent="0.25">
      <c r="A34" s="208"/>
      <c r="B34" s="208"/>
      <c r="C34" s="208"/>
      <c r="D34" s="47"/>
      <c r="E34" s="48"/>
      <c r="F34" s="48"/>
      <c r="G34" s="48"/>
      <c r="H34" s="49">
        <v>9165</v>
      </c>
    </row>
    <row r="36" spans="1:13" x14ac:dyDescent="0.25">
      <c r="M36" s="27"/>
    </row>
    <row r="37" spans="1:13" x14ac:dyDescent="0.25">
      <c r="D37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34:C34"/>
    <mergeCell ref="A30:C30"/>
    <mergeCell ref="A31:C31"/>
    <mergeCell ref="E31:G31"/>
    <mergeCell ref="A32:C32"/>
    <mergeCell ref="E32:G32"/>
    <mergeCell ref="A33:C33"/>
    <mergeCell ref="E33:G3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2060"/>
  </sheetPr>
  <dimension ref="A1:S36"/>
  <sheetViews>
    <sheetView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112</v>
      </c>
      <c r="B6" s="234"/>
      <c r="C6" s="234"/>
      <c r="D6" s="235"/>
      <c r="E6" s="239" t="s">
        <v>13</v>
      </c>
      <c r="F6" s="240"/>
      <c r="G6" s="240"/>
      <c r="H6" s="243">
        <f>J25</f>
        <v>28645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7500</v>
      </c>
      <c r="E16" s="36"/>
      <c r="F16" s="36"/>
      <c r="G16" s="36"/>
      <c r="H16" s="36"/>
      <c r="I16" s="36"/>
      <c r="J16" s="36">
        <f t="shared" ref="J16:J21" si="0">SUM(D16:I16)</f>
        <v>7500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1620</v>
      </c>
      <c r="E17" s="36"/>
      <c r="F17" s="36"/>
      <c r="G17" s="36"/>
      <c r="H17" s="36"/>
      <c r="I17" s="36"/>
      <c r="J17" s="36">
        <f t="shared" si="0"/>
        <v>1620</v>
      </c>
      <c r="P17" s="41"/>
      <c r="S17" s="41"/>
    </row>
    <row r="18" spans="1:19" ht="15" customHeight="1" x14ac:dyDescent="0.25">
      <c r="A18" s="35" t="s">
        <v>114</v>
      </c>
      <c r="B18" s="36"/>
      <c r="C18" s="36"/>
      <c r="D18" s="36">
        <v>385</v>
      </c>
      <c r="E18" s="36"/>
      <c r="F18" s="36"/>
      <c r="G18" s="36"/>
      <c r="H18" s="36"/>
      <c r="I18" s="36"/>
      <c r="J18" s="36">
        <f t="shared" si="0"/>
        <v>385</v>
      </c>
      <c r="P18" s="41"/>
      <c r="S18" s="41"/>
    </row>
    <row r="19" spans="1:19" ht="15" customHeight="1" x14ac:dyDescent="0.25">
      <c r="A19" s="35" t="s">
        <v>36</v>
      </c>
      <c r="B19" s="36"/>
      <c r="C19" s="36"/>
      <c r="D19" s="36">
        <v>850</v>
      </c>
      <c r="E19" s="36"/>
      <c r="F19" s="36"/>
      <c r="G19" s="36"/>
      <c r="H19" s="36"/>
      <c r="I19" s="36"/>
      <c r="J19" s="36">
        <f t="shared" si="0"/>
        <v>850</v>
      </c>
      <c r="P19" s="41"/>
      <c r="S19" s="41"/>
    </row>
    <row r="20" spans="1:19" ht="15" customHeight="1" x14ac:dyDescent="0.25">
      <c r="A20" s="35" t="s">
        <v>94</v>
      </c>
      <c r="B20" s="36"/>
      <c r="C20" s="36"/>
      <c r="D20" s="37"/>
      <c r="E20" s="36">
        <v>330</v>
      </c>
      <c r="F20" s="36"/>
      <c r="G20" s="36"/>
      <c r="H20" s="36"/>
      <c r="I20" s="36"/>
      <c r="J20" s="36">
        <f t="shared" si="0"/>
        <v>330</v>
      </c>
      <c r="P20" s="41"/>
      <c r="S20" s="41"/>
    </row>
    <row r="21" spans="1:19" ht="15" customHeight="1" x14ac:dyDescent="0.25">
      <c r="A21" s="35" t="s">
        <v>105</v>
      </c>
      <c r="B21" s="36"/>
      <c r="C21" s="36"/>
      <c r="D21" s="36"/>
      <c r="E21" s="36">
        <v>50</v>
      </c>
      <c r="F21" s="36"/>
      <c r="G21" s="36"/>
      <c r="H21" s="36"/>
      <c r="I21" s="36"/>
      <c r="J21" s="36">
        <f t="shared" si="0"/>
        <v>50</v>
      </c>
      <c r="P21" s="41"/>
      <c r="S21" s="41"/>
    </row>
    <row r="22" spans="1:19" ht="15" customHeight="1" thickBot="1" x14ac:dyDescent="0.3">
      <c r="A22" s="35" t="s">
        <v>34</v>
      </c>
      <c r="B22" s="36"/>
      <c r="C22" s="36"/>
      <c r="D22" s="36">
        <v>16900</v>
      </c>
      <c r="E22" s="36"/>
      <c r="F22" s="36"/>
      <c r="G22" s="36"/>
      <c r="H22" s="36"/>
      <c r="I22" s="36"/>
      <c r="J22" s="36">
        <f t="shared" ref="J22" si="1">SUM(D22:I22)</f>
        <v>16900</v>
      </c>
      <c r="P22" s="41"/>
      <c r="S22" s="41"/>
    </row>
    <row r="23" spans="1:19" ht="13.2" customHeight="1" x14ac:dyDescent="0.25">
      <c r="A23" s="221" t="s">
        <v>39</v>
      </c>
      <c r="B23" s="222"/>
      <c r="C23" s="223"/>
      <c r="D23" s="209">
        <f>SUM(D12:D22)</f>
        <v>27255</v>
      </c>
      <c r="E23" s="209">
        <f>SUM(E12:E22)</f>
        <v>380</v>
      </c>
      <c r="F23" s="209">
        <f>SUM(F12:F22)</f>
        <v>1010</v>
      </c>
      <c r="G23" s="209"/>
      <c r="H23" s="209"/>
      <c r="I23" s="209"/>
      <c r="J23" s="211">
        <f>SUM(D23:I24)</f>
        <v>28645</v>
      </c>
      <c r="K23" s="27"/>
      <c r="L23" s="27"/>
    </row>
    <row r="24" spans="1:19" ht="13.8" customHeight="1" thickBot="1" x14ac:dyDescent="0.3">
      <c r="A24" s="224"/>
      <c r="B24" s="225"/>
      <c r="C24" s="226"/>
      <c r="D24" s="210"/>
      <c r="E24" s="210"/>
      <c r="F24" s="210"/>
      <c r="G24" s="210"/>
      <c r="H24" s="210"/>
      <c r="I24" s="210"/>
      <c r="J24" s="212"/>
      <c r="K24" s="27"/>
      <c r="L24" s="27"/>
      <c r="O24" s="27"/>
    </row>
    <row r="25" spans="1:19" x14ac:dyDescent="0.25">
      <c r="A25" s="213" t="s">
        <v>40</v>
      </c>
      <c r="B25" s="213"/>
      <c r="C25" s="213"/>
      <c r="D25" s="213"/>
      <c r="E25" s="213"/>
      <c r="F25" s="213"/>
      <c r="G25" s="213"/>
      <c r="H25" s="213"/>
      <c r="I25" s="214"/>
      <c r="J25" s="215">
        <f>SUM(J12:J22)</f>
        <v>28645</v>
      </c>
      <c r="K25" s="27"/>
      <c r="M25" s="27"/>
    </row>
    <row r="26" spans="1:19" ht="13.8" thickBot="1" x14ac:dyDescent="0.3">
      <c r="A26" s="213"/>
      <c r="B26" s="213"/>
      <c r="C26" s="213"/>
      <c r="D26" s="213"/>
      <c r="E26" s="213"/>
      <c r="F26" s="213"/>
      <c r="G26" s="213"/>
      <c r="H26" s="213"/>
      <c r="I26" s="214"/>
      <c r="J26" s="216"/>
    </row>
    <row r="27" spans="1:19" ht="13.8" thickTop="1" x14ac:dyDescent="0.25">
      <c r="A27" s="217" t="s">
        <v>113</v>
      </c>
      <c r="B27" s="217"/>
      <c r="C27" s="217"/>
      <c r="D27" s="217"/>
      <c r="E27" s="217"/>
      <c r="F27" s="217"/>
      <c r="G27" s="217"/>
      <c r="H27" s="217"/>
      <c r="I27" s="218"/>
      <c r="J27" s="219">
        <f>SUM(J25,H33)</f>
        <v>35000</v>
      </c>
    </row>
    <row r="28" spans="1:19" ht="13.8" thickBot="1" x14ac:dyDescent="0.3">
      <c r="A28" s="217"/>
      <c r="B28" s="217"/>
      <c r="C28" s="217"/>
      <c r="D28" s="217"/>
      <c r="E28" s="217"/>
      <c r="F28" s="217"/>
      <c r="G28" s="217"/>
      <c r="H28" s="217"/>
      <c r="I28" s="218"/>
      <c r="J28" s="220"/>
      <c r="M28" s="27"/>
    </row>
    <row r="29" spans="1:19" ht="13.8" thickTop="1" x14ac:dyDescent="0.25">
      <c r="A29" s="207" t="s">
        <v>41</v>
      </c>
      <c r="B29" s="207"/>
      <c r="C29" s="207"/>
      <c r="D29" s="44"/>
      <c r="E29" s="45"/>
      <c r="F29" s="46"/>
      <c r="G29" s="46"/>
      <c r="H29" s="46"/>
    </row>
    <row r="30" spans="1:19" x14ac:dyDescent="0.25">
      <c r="A30" s="208" t="s">
        <v>43</v>
      </c>
      <c r="B30" s="208"/>
      <c r="C30" s="208"/>
      <c r="D30" s="47"/>
      <c r="E30" s="208" t="s">
        <v>42</v>
      </c>
      <c r="F30" s="208"/>
      <c r="G30" s="208"/>
      <c r="H30" s="47"/>
      <c r="K30" s="22"/>
      <c r="M30" s="27"/>
      <c r="N30" s="27"/>
    </row>
    <row r="31" spans="1:19" x14ac:dyDescent="0.25">
      <c r="A31" s="208" t="s">
        <v>44</v>
      </c>
      <c r="B31" s="208"/>
      <c r="C31" s="208"/>
      <c r="D31" s="47"/>
      <c r="E31" s="208" t="s">
        <v>46</v>
      </c>
      <c r="F31" s="208"/>
      <c r="G31" s="208"/>
      <c r="H31" s="47"/>
      <c r="I31" s="27"/>
      <c r="J31" s="22"/>
      <c r="M31" s="27"/>
    </row>
    <row r="32" spans="1:19" x14ac:dyDescent="0.25">
      <c r="A32" s="208" t="s">
        <v>109</v>
      </c>
      <c r="B32" s="208"/>
      <c r="C32" s="208"/>
      <c r="D32" s="47"/>
      <c r="E32" s="208"/>
      <c r="F32" s="208"/>
      <c r="G32" s="208"/>
      <c r="H32" s="47"/>
      <c r="L32" s="27"/>
    </row>
    <row r="33" spans="1:13" x14ac:dyDescent="0.25">
      <c r="A33" s="208"/>
      <c r="B33" s="208"/>
      <c r="C33" s="208"/>
      <c r="D33" s="47"/>
      <c r="E33" s="48"/>
      <c r="F33" s="48"/>
      <c r="G33" s="48"/>
      <c r="H33" s="49">
        <v>6355</v>
      </c>
    </row>
    <row r="35" spans="1:13" x14ac:dyDescent="0.25">
      <c r="M35" s="27"/>
    </row>
    <row r="36" spans="1:13" x14ac:dyDescent="0.25">
      <c r="D36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</sheetPr>
  <dimension ref="A1:S35"/>
  <sheetViews>
    <sheetView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111</v>
      </c>
      <c r="B6" s="234"/>
      <c r="C6" s="234"/>
      <c r="D6" s="235"/>
      <c r="E6" s="239" t="s">
        <v>13</v>
      </c>
      <c r="F6" s="240"/>
      <c r="G6" s="240"/>
      <c r="H6" s="243">
        <f>J24</f>
        <v>27585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8700</v>
      </c>
      <c r="E16" s="36"/>
      <c r="F16" s="36"/>
      <c r="G16" s="36"/>
      <c r="H16" s="36"/>
      <c r="I16" s="36"/>
      <c r="J16" s="36">
        <f t="shared" ref="J16:J21" si="0">SUM(D16:I16)</f>
        <v>8700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720</v>
      </c>
      <c r="E17" s="36"/>
      <c r="F17" s="36"/>
      <c r="G17" s="36"/>
      <c r="H17" s="36"/>
      <c r="I17" s="36"/>
      <c r="J17" s="36">
        <f t="shared" si="0"/>
        <v>720</v>
      </c>
      <c r="P17" s="41"/>
      <c r="S17" s="41"/>
    </row>
    <row r="18" spans="1:19" ht="15" customHeight="1" x14ac:dyDescent="0.25">
      <c r="A18" s="35" t="s">
        <v>36</v>
      </c>
      <c r="B18" s="36"/>
      <c r="C18" s="36"/>
      <c r="D18" s="36">
        <v>540</v>
      </c>
      <c r="E18" s="36"/>
      <c r="F18" s="36"/>
      <c r="G18" s="36"/>
      <c r="H18" s="36"/>
      <c r="I18" s="36"/>
      <c r="J18" s="36">
        <f t="shared" si="0"/>
        <v>540</v>
      </c>
      <c r="P18" s="41"/>
      <c r="S18" s="41"/>
    </row>
    <row r="19" spans="1:19" ht="15" customHeight="1" x14ac:dyDescent="0.25">
      <c r="A19" s="35" t="s">
        <v>94</v>
      </c>
      <c r="B19" s="36"/>
      <c r="C19" s="36"/>
      <c r="D19" s="37"/>
      <c r="E19" s="36">
        <v>330</v>
      </c>
      <c r="F19" s="36"/>
      <c r="G19" s="36"/>
      <c r="H19" s="36"/>
      <c r="I19" s="36"/>
      <c r="J19" s="36">
        <f t="shared" si="0"/>
        <v>330</v>
      </c>
      <c r="P19" s="41"/>
      <c r="S19" s="41"/>
    </row>
    <row r="20" spans="1:19" ht="15" customHeight="1" x14ac:dyDescent="0.25">
      <c r="A20" s="35" t="s">
        <v>105</v>
      </c>
      <c r="B20" s="36"/>
      <c r="C20" s="36"/>
      <c r="D20" s="36"/>
      <c r="E20" s="36">
        <v>50</v>
      </c>
      <c r="F20" s="36"/>
      <c r="G20" s="36"/>
      <c r="H20" s="36"/>
      <c r="I20" s="36"/>
      <c r="J20" s="36">
        <f t="shared" si="0"/>
        <v>50</v>
      </c>
      <c r="P20" s="41"/>
      <c r="S20" s="41"/>
    </row>
    <row r="21" spans="1:19" ht="15" customHeight="1" thickBot="1" x14ac:dyDescent="0.3">
      <c r="A21" s="35" t="s">
        <v>34</v>
      </c>
      <c r="B21" s="36"/>
      <c r="C21" s="36"/>
      <c r="D21" s="36">
        <v>16235</v>
      </c>
      <c r="E21" s="36"/>
      <c r="F21" s="36"/>
      <c r="G21" s="36"/>
      <c r="H21" s="36"/>
      <c r="I21" s="36"/>
      <c r="J21" s="36">
        <f t="shared" si="0"/>
        <v>16235</v>
      </c>
      <c r="P21" s="41"/>
      <c r="S21" s="41"/>
    </row>
    <row r="22" spans="1:19" ht="13.2" customHeight="1" x14ac:dyDescent="0.25">
      <c r="A22" s="221" t="s">
        <v>39</v>
      </c>
      <c r="B22" s="222"/>
      <c r="C22" s="223"/>
      <c r="D22" s="209">
        <f>SUM(D12:D21)</f>
        <v>26195</v>
      </c>
      <c r="E22" s="209">
        <f>SUM(E12:E21)</f>
        <v>380</v>
      </c>
      <c r="F22" s="209">
        <f>SUM(F12:F21)</f>
        <v>1010</v>
      </c>
      <c r="G22" s="209"/>
      <c r="H22" s="209"/>
      <c r="I22" s="209"/>
      <c r="J22" s="211">
        <f>SUM(D22:I23)</f>
        <v>27585</v>
      </c>
      <c r="K22" s="27"/>
      <c r="L22" s="27"/>
    </row>
    <row r="23" spans="1:19" ht="13.8" customHeight="1" thickBot="1" x14ac:dyDescent="0.3">
      <c r="A23" s="224"/>
      <c r="B23" s="225"/>
      <c r="C23" s="226"/>
      <c r="D23" s="210"/>
      <c r="E23" s="210"/>
      <c r="F23" s="210"/>
      <c r="G23" s="210"/>
      <c r="H23" s="210"/>
      <c r="I23" s="210"/>
      <c r="J23" s="212"/>
      <c r="K23" s="27"/>
      <c r="L23" s="27"/>
      <c r="O23" s="27"/>
    </row>
    <row r="24" spans="1:19" x14ac:dyDescent="0.25">
      <c r="A24" s="213" t="s">
        <v>40</v>
      </c>
      <c r="B24" s="213"/>
      <c r="C24" s="213"/>
      <c r="D24" s="213"/>
      <c r="E24" s="213"/>
      <c r="F24" s="213"/>
      <c r="G24" s="213"/>
      <c r="H24" s="213"/>
      <c r="I24" s="214"/>
      <c r="J24" s="215">
        <f>SUM(J12:J21)</f>
        <v>27585</v>
      </c>
      <c r="K24" s="27"/>
      <c r="M24" s="27"/>
    </row>
    <row r="25" spans="1:19" ht="13.8" thickBot="1" x14ac:dyDescent="0.3">
      <c r="A25" s="213"/>
      <c r="B25" s="213"/>
      <c r="C25" s="213"/>
      <c r="D25" s="213"/>
      <c r="E25" s="213"/>
      <c r="F25" s="213"/>
      <c r="G25" s="213"/>
      <c r="H25" s="213"/>
      <c r="I25" s="214"/>
      <c r="J25" s="216"/>
    </row>
    <row r="26" spans="1:19" ht="13.8" thickTop="1" x14ac:dyDescent="0.25">
      <c r="A26" s="217" t="s">
        <v>123</v>
      </c>
      <c r="B26" s="217"/>
      <c r="C26" s="217"/>
      <c r="D26" s="217"/>
      <c r="E26" s="217"/>
      <c r="F26" s="217"/>
      <c r="G26" s="217"/>
      <c r="H26" s="217"/>
      <c r="I26" s="218"/>
      <c r="J26" s="219">
        <f>SUM(J24,H32)</f>
        <v>35000</v>
      </c>
    </row>
    <row r="27" spans="1:19" ht="13.8" thickBot="1" x14ac:dyDescent="0.3">
      <c r="A27" s="217"/>
      <c r="B27" s="217"/>
      <c r="C27" s="217"/>
      <c r="D27" s="217"/>
      <c r="E27" s="217"/>
      <c r="F27" s="217"/>
      <c r="G27" s="217"/>
      <c r="H27" s="217"/>
      <c r="I27" s="218"/>
      <c r="J27" s="220"/>
      <c r="M27" s="27"/>
    </row>
    <row r="28" spans="1:19" ht="13.8" thickTop="1" x14ac:dyDescent="0.25">
      <c r="A28" s="207" t="s">
        <v>41</v>
      </c>
      <c r="B28" s="207"/>
      <c r="C28" s="207"/>
      <c r="D28" s="44"/>
      <c r="E28" s="45"/>
      <c r="F28" s="46"/>
      <c r="G28" s="46"/>
      <c r="H28" s="46"/>
    </row>
    <row r="29" spans="1:19" x14ac:dyDescent="0.25">
      <c r="A29" s="208" t="s">
        <v>43</v>
      </c>
      <c r="B29" s="208"/>
      <c r="C29" s="208"/>
      <c r="D29" s="47"/>
      <c r="E29" s="208" t="s">
        <v>42</v>
      </c>
      <c r="F29" s="208"/>
      <c r="G29" s="208"/>
      <c r="H29" s="47"/>
      <c r="K29" s="22"/>
      <c r="M29" s="27"/>
      <c r="N29" s="27"/>
    </row>
    <row r="30" spans="1:19" x14ac:dyDescent="0.25">
      <c r="A30" s="208" t="s">
        <v>44</v>
      </c>
      <c r="B30" s="208"/>
      <c r="C30" s="208"/>
      <c r="D30" s="47"/>
      <c r="E30" s="208" t="s">
        <v>46</v>
      </c>
      <c r="F30" s="208"/>
      <c r="G30" s="208"/>
      <c r="H30" s="47"/>
      <c r="I30" s="27"/>
      <c r="J30" s="22"/>
      <c r="M30" s="27"/>
    </row>
    <row r="31" spans="1:19" x14ac:dyDescent="0.25">
      <c r="A31" s="208" t="s">
        <v>109</v>
      </c>
      <c r="B31" s="208"/>
      <c r="C31" s="208"/>
      <c r="D31" s="47"/>
      <c r="E31" s="208"/>
      <c r="F31" s="208"/>
      <c r="G31" s="208"/>
      <c r="H31" s="47"/>
      <c r="L31" s="27"/>
    </row>
    <row r="32" spans="1:19" x14ac:dyDescent="0.25">
      <c r="A32" s="208"/>
      <c r="B32" s="208"/>
      <c r="C32" s="208"/>
      <c r="D32" s="47"/>
      <c r="E32" s="48"/>
      <c r="F32" s="48"/>
      <c r="G32" s="48"/>
      <c r="H32" s="49">
        <v>7415</v>
      </c>
    </row>
    <row r="34" spans="4:13" x14ac:dyDescent="0.25">
      <c r="M34" s="27"/>
    </row>
    <row r="35" spans="4:13" x14ac:dyDescent="0.25">
      <c r="D35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32:C32"/>
    <mergeCell ref="A28:C28"/>
    <mergeCell ref="A29:C29"/>
    <mergeCell ref="E29:G29"/>
    <mergeCell ref="A30:C30"/>
    <mergeCell ref="E30:G30"/>
    <mergeCell ref="A31:C31"/>
    <mergeCell ref="E31:G31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2060"/>
  </sheetPr>
  <dimension ref="A1:S37"/>
  <sheetViews>
    <sheetView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115</v>
      </c>
      <c r="B6" s="234"/>
      <c r="C6" s="234"/>
      <c r="D6" s="235"/>
      <c r="E6" s="239" t="s">
        <v>13</v>
      </c>
      <c r="F6" s="240"/>
      <c r="G6" s="240"/>
      <c r="H6" s="243">
        <f>J26</f>
        <v>26460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5700</v>
      </c>
      <c r="E16" s="36"/>
      <c r="F16" s="36"/>
      <c r="G16" s="36"/>
      <c r="H16" s="36"/>
      <c r="I16" s="36"/>
      <c r="J16" s="36">
        <f t="shared" ref="J16:J23" si="0">SUM(D16:I16)</f>
        <v>5700</v>
      </c>
      <c r="P16" s="41"/>
      <c r="S16" s="41"/>
    </row>
    <row r="17" spans="1:19" ht="15" customHeight="1" x14ac:dyDescent="0.25">
      <c r="A17" s="35" t="s">
        <v>70</v>
      </c>
      <c r="B17" s="36"/>
      <c r="C17" s="36"/>
      <c r="D17" s="36">
        <v>1050</v>
      </c>
      <c r="E17" s="36"/>
      <c r="F17" s="36"/>
      <c r="G17" s="36"/>
      <c r="H17" s="36"/>
      <c r="I17" s="36"/>
      <c r="J17" s="36">
        <f t="shared" si="0"/>
        <v>1050</v>
      </c>
      <c r="P17" s="41"/>
      <c r="S17" s="41"/>
    </row>
    <row r="18" spans="1:19" ht="15" customHeight="1" x14ac:dyDescent="0.25">
      <c r="A18" s="35" t="s">
        <v>116</v>
      </c>
      <c r="B18" s="36"/>
      <c r="C18" s="36"/>
      <c r="D18" s="37"/>
      <c r="E18" s="36">
        <v>540</v>
      </c>
      <c r="F18" s="36"/>
      <c r="G18" s="36"/>
      <c r="H18" s="36"/>
      <c r="I18" s="36"/>
      <c r="J18" s="36">
        <f t="shared" si="0"/>
        <v>540</v>
      </c>
      <c r="P18" s="41"/>
      <c r="S18" s="41"/>
    </row>
    <row r="19" spans="1:19" ht="15" customHeight="1" x14ac:dyDescent="0.25">
      <c r="A19" s="35" t="s">
        <v>117</v>
      </c>
      <c r="B19" s="36"/>
      <c r="C19" s="36"/>
      <c r="D19" s="36"/>
      <c r="E19" s="36">
        <v>360</v>
      </c>
      <c r="F19" s="36"/>
      <c r="G19" s="36"/>
      <c r="H19" s="36"/>
      <c r="I19" s="36"/>
      <c r="J19" s="36">
        <f t="shared" si="0"/>
        <v>360</v>
      </c>
      <c r="P19" s="41"/>
      <c r="S19" s="41"/>
    </row>
    <row r="20" spans="1:19" ht="15" customHeight="1" x14ac:dyDescent="0.25">
      <c r="A20" s="35" t="s">
        <v>118</v>
      </c>
      <c r="B20" s="36"/>
      <c r="C20" s="36"/>
      <c r="D20" s="36">
        <v>1825</v>
      </c>
      <c r="E20" s="36"/>
      <c r="F20" s="36"/>
      <c r="G20" s="36"/>
      <c r="H20" s="36"/>
      <c r="I20" s="36"/>
      <c r="J20" s="36">
        <f t="shared" si="0"/>
        <v>1825</v>
      </c>
      <c r="P20" s="41"/>
      <c r="S20" s="41"/>
    </row>
    <row r="21" spans="1:19" ht="15" customHeight="1" x14ac:dyDescent="0.25">
      <c r="A21" s="35" t="s">
        <v>119</v>
      </c>
      <c r="B21" s="36"/>
      <c r="C21" s="36"/>
      <c r="D21" s="37">
        <v>540</v>
      </c>
      <c r="E21" s="43"/>
      <c r="F21" s="36"/>
      <c r="G21" s="36"/>
      <c r="H21" s="36"/>
      <c r="I21" s="36"/>
      <c r="J21" s="36">
        <f t="shared" si="0"/>
        <v>540</v>
      </c>
      <c r="P21" s="41"/>
      <c r="S21" s="41"/>
    </row>
    <row r="22" spans="1:19" ht="15" customHeight="1" x14ac:dyDescent="0.25">
      <c r="A22" s="35" t="s">
        <v>34</v>
      </c>
      <c r="B22" s="36"/>
      <c r="C22" s="36"/>
      <c r="D22" s="37">
        <v>15385</v>
      </c>
      <c r="E22" s="36"/>
      <c r="F22" s="36"/>
      <c r="G22" s="36"/>
      <c r="H22" s="36"/>
      <c r="I22" s="36"/>
      <c r="J22" s="36">
        <f t="shared" si="0"/>
        <v>15385</v>
      </c>
      <c r="P22" s="41"/>
      <c r="S22" s="41"/>
    </row>
    <row r="23" spans="1:19" ht="15" customHeight="1" thickBot="1" x14ac:dyDescent="0.3">
      <c r="A23" s="35" t="s">
        <v>105</v>
      </c>
      <c r="B23" s="36"/>
      <c r="C23" s="36"/>
      <c r="D23" s="37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3.2" customHeight="1" x14ac:dyDescent="0.25">
      <c r="A24" s="221" t="s">
        <v>39</v>
      </c>
      <c r="B24" s="222"/>
      <c r="C24" s="223"/>
      <c r="D24" s="209">
        <f>SUM(D12:D23)</f>
        <v>24500</v>
      </c>
      <c r="E24" s="209">
        <f>SUM(E12:E23)</f>
        <v>950</v>
      </c>
      <c r="F24" s="209">
        <f>SUM(F12:F23)</f>
        <v>1010</v>
      </c>
      <c r="G24" s="209"/>
      <c r="H24" s="209"/>
      <c r="I24" s="209"/>
      <c r="J24" s="211">
        <f>SUM(D24:I25)</f>
        <v>26460</v>
      </c>
      <c r="K24" s="27"/>
      <c r="L24" s="27"/>
    </row>
    <row r="25" spans="1:19" ht="13.8" customHeight="1" thickBot="1" x14ac:dyDescent="0.3">
      <c r="A25" s="224"/>
      <c r="B25" s="225"/>
      <c r="C25" s="226"/>
      <c r="D25" s="210"/>
      <c r="E25" s="210"/>
      <c r="F25" s="210"/>
      <c r="G25" s="210"/>
      <c r="H25" s="210"/>
      <c r="I25" s="210"/>
      <c r="J25" s="212"/>
      <c r="K25" s="27"/>
      <c r="L25" s="27"/>
      <c r="O25" s="27"/>
    </row>
    <row r="26" spans="1:19" x14ac:dyDescent="0.25">
      <c r="A26" s="213" t="s">
        <v>40</v>
      </c>
      <c r="B26" s="213"/>
      <c r="C26" s="213"/>
      <c r="D26" s="213"/>
      <c r="E26" s="213"/>
      <c r="F26" s="213"/>
      <c r="G26" s="213"/>
      <c r="H26" s="213"/>
      <c r="I26" s="214"/>
      <c r="J26" s="215">
        <f>SUM(J12:J23)</f>
        <v>26460</v>
      </c>
      <c r="K26" s="27"/>
      <c r="M26" s="27"/>
    </row>
    <row r="27" spans="1:19" ht="13.8" thickBot="1" x14ac:dyDescent="0.3">
      <c r="A27" s="213"/>
      <c r="B27" s="213"/>
      <c r="C27" s="213"/>
      <c r="D27" s="213"/>
      <c r="E27" s="213"/>
      <c r="F27" s="213"/>
      <c r="G27" s="213"/>
      <c r="H27" s="213"/>
      <c r="I27" s="214"/>
      <c r="J27" s="216"/>
    </row>
    <row r="28" spans="1:19" ht="13.8" thickTop="1" x14ac:dyDescent="0.25">
      <c r="A28" s="217" t="s">
        <v>122</v>
      </c>
      <c r="B28" s="217"/>
      <c r="C28" s="217"/>
      <c r="D28" s="217"/>
      <c r="E28" s="217"/>
      <c r="F28" s="217"/>
      <c r="G28" s="217"/>
      <c r="H28" s="217"/>
      <c r="I28" s="218"/>
      <c r="J28" s="219">
        <f>SUM(J26,H34)</f>
        <v>35000</v>
      </c>
    </row>
    <row r="29" spans="1:19" ht="13.8" thickBot="1" x14ac:dyDescent="0.3">
      <c r="A29" s="217"/>
      <c r="B29" s="217"/>
      <c r="C29" s="217"/>
      <c r="D29" s="217"/>
      <c r="E29" s="217"/>
      <c r="F29" s="217"/>
      <c r="G29" s="217"/>
      <c r="H29" s="217"/>
      <c r="I29" s="218"/>
      <c r="J29" s="220"/>
      <c r="M29" s="27"/>
    </row>
    <row r="30" spans="1:19" ht="13.8" thickTop="1" x14ac:dyDescent="0.25">
      <c r="A30" s="207" t="s">
        <v>41</v>
      </c>
      <c r="B30" s="207"/>
      <c r="C30" s="207"/>
      <c r="D30" s="44"/>
      <c r="E30" s="45"/>
      <c r="F30" s="46"/>
      <c r="G30" s="46"/>
      <c r="H30" s="46"/>
    </row>
    <row r="31" spans="1:19" x14ac:dyDescent="0.25">
      <c r="A31" s="208" t="s">
        <v>43</v>
      </c>
      <c r="B31" s="208"/>
      <c r="C31" s="208"/>
      <c r="D31" s="47"/>
      <c r="E31" s="208" t="s">
        <v>42</v>
      </c>
      <c r="F31" s="208"/>
      <c r="G31" s="208"/>
      <c r="H31" s="47"/>
      <c r="K31" s="22"/>
      <c r="M31" s="27"/>
      <c r="N31" s="27"/>
    </row>
    <row r="32" spans="1:19" x14ac:dyDescent="0.25">
      <c r="A32" s="208" t="s">
        <v>44</v>
      </c>
      <c r="B32" s="208"/>
      <c r="C32" s="208"/>
      <c r="D32" s="47"/>
      <c r="E32" s="208" t="s">
        <v>46</v>
      </c>
      <c r="F32" s="208"/>
      <c r="G32" s="208"/>
      <c r="H32" s="47"/>
      <c r="I32" s="27"/>
      <c r="J32" s="22"/>
      <c r="M32" s="27"/>
    </row>
    <row r="33" spans="1:13" x14ac:dyDescent="0.25">
      <c r="A33" s="208" t="s">
        <v>109</v>
      </c>
      <c r="B33" s="208"/>
      <c r="C33" s="208"/>
      <c r="D33" s="47"/>
      <c r="E33" s="208"/>
      <c r="F33" s="208"/>
      <c r="G33" s="208"/>
      <c r="H33" s="47"/>
      <c r="L33" s="27"/>
    </row>
    <row r="34" spans="1:13" x14ac:dyDescent="0.25">
      <c r="A34" s="208"/>
      <c r="B34" s="208"/>
      <c r="C34" s="208"/>
      <c r="D34" s="47"/>
      <c r="E34" s="48"/>
      <c r="F34" s="48"/>
      <c r="G34" s="48"/>
      <c r="H34" s="49">
        <v>8540</v>
      </c>
    </row>
    <row r="36" spans="1:13" x14ac:dyDescent="0.25">
      <c r="M36" s="27"/>
    </row>
    <row r="37" spans="1:13" x14ac:dyDescent="0.25">
      <c r="D37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34:C34"/>
    <mergeCell ref="A30:C30"/>
    <mergeCell ref="A31:C31"/>
    <mergeCell ref="E31:G31"/>
    <mergeCell ref="A32:C32"/>
    <mergeCell ref="E32:G32"/>
    <mergeCell ref="A33:C33"/>
    <mergeCell ref="E33:G3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</sheetPr>
  <dimension ref="A1:S37"/>
  <sheetViews>
    <sheetView topLeftCell="A10" zoomScaleNormal="100" workbookViewId="0">
      <selection activeCell="A31" sqref="A31:G34"/>
    </sheetView>
  </sheetViews>
  <sheetFormatPr defaultColWidth="9.109375" defaultRowHeight="13.2" x14ac:dyDescent="0.25"/>
  <cols>
    <col min="1" max="1" width="21.5546875" style="1" customWidth="1"/>
    <col min="2" max="3" width="4.5546875" style="1" customWidth="1"/>
    <col min="4" max="8" width="10.44140625" style="1" customWidth="1"/>
    <col min="9" max="9" width="11.44140625" style="1" customWidth="1"/>
    <col min="10" max="10" width="10" style="1" customWidth="1"/>
    <col min="11" max="11" width="9.44140625" style="1" bestFit="1" customWidth="1"/>
    <col min="12" max="16384" width="9.109375" style="1"/>
  </cols>
  <sheetData>
    <row r="1" spans="1:19" ht="15.75" customHeight="1" x14ac:dyDescent="0.5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29"/>
    </row>
    <row r="2" spans="1:19" ht="15.75" customHeight="1" x14ac:dyDescent="0.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29"/>
    </row>
    <row r="3" spans="1:19" ht="12.75" customHeight="1" x14ac:dyDescent="0.3">
      <c r="A3" s="232" t="s">
        <v>11</v>
      </c>
      <c r="B3" s="232"/>
      <c r="C3" s="232"/>
      <c r="D3" s="232"/>
      <c r="E3" s="232"/>
      <c r="F3" s="232"/>
      <c r="G3" s="232"/>
      <c r="H3" s="232"/>
      <c r="I3" s="232"/>
      <c r="J3" s="232"/>
      <c r="K3" s="30"/>
    </row>
    <row r="4" spans="1:19" ht="12.75" customHeight="1" x14ac:dyDescent="0.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30"/>
    </row>
    <row r="5" spans="1:19" ht="15" customHeight="1" x14ac:dyDescent="0.3">
      <c r="A5" s="31"/>
      <c r="B5" s="32"/>
      <c r="C5" s="32"/>
      <c r="D5" s="32"/>
      <c r="E5" s="32"/>
      <c r="F5" s="32"/>
      <c r="G5" s="32"/>
      <c r="H5" s="32"/>
      <c r="I5" s="32"/>
      <c r="J5" s="51" t="s">
        <v>12</v>
      </c>
      <c r="K5" s="30"/>
    </row>
    <row r="6" spans="1:19" ht="17.399999999999999" customHeight="1" x14ac:dyDescent="0.25">
      <c r="A6" s="233" t="s">
        <v>121</v>
      </c>
      <c r="B6" s="234"/>
      <c r="C6" s="234"/>
      <c r="D6" s="235"/>
      <c r="E6" s="239" t="s">
        <v>13</v>
      </c>
      <c r="F6" s="240"/>
      <c r="G6" s="240"/>
      <c r="H6" s="243">
        <f>J26</f>
        <v>32335</v>
      </c>
      <c r="I6" s="245" t="s">
        <v>14</v>
      </c>
      <c r="J6" s="246"/>
    </row>
    <row r="7" spans="1:19" ht="17.399999999999999" customHeight="1" x14ac:dyDescent="0.25">
      <c r="A7" s="236"/>
      <c r="B7" s="237"/>
      <c r="C7" s="237"/>
      <c r="D7" s="238"/>
      <c r="E7" s="241"/>
      <c r="F7" s="242"/>
      <c r="G7" s="242"/>
      <c r="H7" s="244"/>
      <c r="I7" s="245" t="s">
        <v>15</v>
      </c>
      <c r="J7" s="246"/>
    </row>
    <row r="8" spans="1:19" ht="15" customHeight="1" x14ac:dyDescent="0.25">
      <c r="A8" s="227" t="s">
        <v>16</v>
      </c>
      <c r="B8" s="227"/>
      <c r="C8" s="227"/>
      <c r="D8" s="227"/>
      <c r="E8" s="227"/>
      <c r="F8" s="227"/>
      <c r="G8" s="227"/>
      <c r="H8" s="227"/>
      <c r="I8" s="227"/>
      <c r="J8" s="227"/>
    </row>
    <row r="9" spans="1:19" ht="15" customHeight="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</row>
    <row r="10" spans="1:19" ht="15" customHeight="1" x14ac:dyDescent="0.25">
      <c r="A10" s="229" t="s">
        <v>17</v>
      </c>
      <c r="B10" s="231" t="s">
        <v>18</v>
      </c>
      <c r="C10" s="231" t="s">
        <v>19</v>
      </c>
      <c r="D10" s="231" t="s">
        <v>20</v>
      </c>
      <c r="E10" s="52" t="s">
        <v>21</v>
      </c>
      <c r="F10" s="52" t="s">
        <v>22</v>
      </c>
      <c r="G10" s="52" t="s">
        <v>75</v>
      </c>
      <c r="H10" s="231" t="s">
        <v>24</v>
      </c>
      <c r="I10" s="229" t="s">
        <v>25</v>
      </c>
      <c r="J10" s="52" t="s">
        <v>26</v>
      </c>
    </row>
    <row r="11" spans="1:19" ht="15" customHeight="1" x14ac:dyDescent="0.25">
      <c r="A11" s="230"/>
      <c r="B11" s="231"/>
      <c r="C11" s="231"/>
      <c r="D11" s="231"/>
      <c r="E11" s="53" t="s">
        <v>27</v>
      </c>
      <c r="F11" s="53" t="s">
        <v>27</v>
      </c>
      <c r="G11" s="53" t="s">
        <v>76</v>
      </c>
      <c r="H11" s="231"/>
      <c r="I11" s="230"/>
      <c r="J11" s="53" t="s">
        <v>29</v>
      </c>
    </row>
    <row r="12" spans="1:19" ht="15" customHeight="1" x14ac:dyDescent="0.25">
      <c r="A12" s="35" t="s">
        <v>10</v>
      </c>
      <c r="B12" s="36">
        <v>2</v>
      </c>
      <c r="C12" s="36"/>
      <c r="D12" s="37"/>
      <c r="E12" s="36"/>
      <c r="F12" s="36">
        <v>1010</v>
      </c>
      <c r="G12" s="36"/>
      <c r="H12" s="36"/>
      <c r="I12" s="36"/>
      <c r="J12" s="36">
        <f>SUM(D12:I12)</f>
        <v>1010</v>
      </c>
      <c r="P12" s="38"/>
      <c r="S12" s="38"/>
    </row>
    <row r="13" spans="1:19" ht="15" customHeight="1" x14ac:dyDescent="0.25">
      <c r="A13" s="39" t="s">
        <v>30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5" customHeight="1" x14ac:dyDescent="0.25">
      <c r="A14" s="39" t="s">
        <v>31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5" customHeight="1" x14ac:dyDescent="0.25">
      <c r="A15" s="39" t="s">
        <v>32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5" customHeight="1" x14ac:dyDescent="0.25">
      <c r="A16" s="35" t="s">
        <v>33</v>
      </c>
      <c r="B16" s="36"/>
      <c r="C16" s="36"/>
      <c r="D16" s="42">
        <v>4275</v>
      </c>
      <c r="E16" s="36"/>
      <c r="F16" s="36"/>
      <c r="G16" s="36"/>
      <c r="H16" s="36"/>
      <c r="I16" s="36"/>
      <c r="J16" s="36">
        <f t="shared" ref="J16:J23" si="0">SUM(D16:I16)</f>
        <v>4275</v>
      </c>
      <c r="P16" s="41"/>
      <c r="S16" s="41"/>
    </row>
    <row r="17" spans="1:19" ht="15" customHeight="1" x14ac:dyDescent="0.25">
      <c r="A17" s="35" t="s">
        <v>65</v>
      </c>
      <c r="B17" s="36"/>
      <c r="C17" s="36"/>
      <c r="D17" s="36">
        <v>900</v>
      </c>
      <c r="E17" s="36"/>
      <c r="F17" s="36"/>
      <c r="G17" s="36"/>
      <c r="H17" s="36"/>
      <c r="I17" s="36"/>
      <c r="J17" s="36">
        <f t="shared" si="0"/>
        <v>900</v>
      </c>
      <c r="P17" s="41"/>
      <c r="S17" s="41"/>
    </row>
    <row r="18" spans="1:19" ht="15" customHeight="1" x14ac:dyDescent="0.25">
      <c r="A18" s="35" t="s">
        <v>124</v>
      </c>
      <c r="B18" s="36"/>
      <c r="C18" s="36"/>
      <c r="D18" s="37">
        <v>150</v>
      </c>
      <c r="E18" s="36"/>
      <c r="F18" s="36"/>
      <c r="G18" s="36"/>
      <c r="H18" s="36"/>
      <c r="I18" s="36"/>
      <c r="J18" s="36">
        <f t="shared" si="0"/>
        <v>150</v>
      </c>
      <c r="P18" s="41"/>
      <c r="S18" s="41"/>
    </row>
    <row r="19" spans="1:19" ht="15" customHeight="1" x14ac:dyDescent="0.25">
      <c r="A19" s="35" t="s">
        <v>117</v>
      </c>
      <c r="B19" s="36"/>
      <c r="C19" s="36"/>
      <c r="D19" s="36">
        <v>2700</v>
      </c>
      <c r="E19" s="36"/>
      <c r="F19" s="36"/>
      <c r="G19" s="36"/>
      <c r="H19" s="36"/>
      <c r="I19" s="36"/>
      <c r="J19" s="36">
        <f t="shared" si="0"/>
        <v>2700</v>
      </c>
      <c r="P19" s="41"/>
      <c r="S19" s="41"/>
    </row>
    <row r="20" spans="1:19" ht="15" customHeight="1" x14ac:dyDescent="0.25">
      <c r="A20" s="35" t="s">
        <v>38</v>
      </c>
      <c r="B20" s="36"/>
      <c r="C20" s="36"/>
      <c r="D20" s="36"/>
      <c r="E20" s="36">
        <v>570</v>
      </c>
      <c r="F20" s="36"/>
      <c r="G20" s="36"/>
      <c r="H20" s="36"/>
      <c r="I20" s="36"/>
      <c r="J20" s="36">
        <f t="shared" si="0"/>
        <v>570</v>
      </c>
      <c r="P20" s="41"/>
      <c r="S20" s="41"/>
    </row>
    <row r="21" spans="1:19" ht="15" customHeight="1" x14ac:dyDescent="0.25">
      <c r="A21" s="35" t="s">
        <v>88</v>
      </c>
      <c r="B21" s="36"/>
      <c r="C21" s="36"/>
      <c r="D21" s="37">
        <v>150</v>
      </c>
      <c r="E21" s="43"/>
      <c r="F21" s="36"/>
      <c r="G21" s="36"/>
      <c r="H21" s="36"/>
      <c r="I21" s="36"/>
      <c r="J21" s="36">
        <f t="shared" si="0"/>
        <v>150</v>
      </c>
      <c r="P21" s="41"/>
      <c r="S21" s="41"/>
    </row>
    <row r="22" spans="1:19" ht="15" customHeight="1" x14ac:dyDescent="0.25">
      <c r="A22" s="35" t="s">
        <v>34</v>
      </c>
      <c r="B22" s="36"/>
      <c r="C22" s="36"/>
      <c r="D22" s="37">
        <v>22530</v>
      </c>
      <c r="E22" s="36"/>
      <c r="F22" s="36"/>
      <c r="G22" s="36"/>
      <c r="H22" s="36"/>
      <c r="I22" s="36"/>
      <c r="J22" s="36">
        <f t="shared" si="0"/>
        <v>22530</v>
      </c>
      <c r="P22" s="41"/>
      <c r="S22" s="41"/>
    </row>
    <row r="23" spans="1:19" ht="15" customHeight="1" thickBot="1" x14ac:dyDescent="0.3">
      <c r="A23" s="35" t="s">
        <v>105</v>
      </c>
      <c r="B23" s="36"/>
      <c r="C23" s="36"/>
      <c r="D23" s="37"/>
      <c r="E23" s="36">
        <v>50</v>
      </c>
      <c r="F23" s="36"/>
      <c r="G23" s="36"/>
      <c r="H23" s="36"/>
      <c r="I23" s="36"/>
      <c r="J23" s="36">
        <f t="shared" si="0"/>
        <v>50</v>
      </c>
      <c r="P23" s="41"/>
      <c r="S23" s="41"/>
    </row>
    <row r="24" spans="1:19" ht="13.2" customHeight="1" x14ac:dyDescent="0.25">
      <c r="A24" s="221" t="s">
        <v>39</v>
      </c>
      <c r="B24" s="222"/>
      <c r="C24" s="223"/>
      <c r="D24" s="209">
        <f>SUM(D12:D23)</f>
        <v>30705</v>
      </c>
      <c r="E24" s="209">
        <f>SUM(E12:E23)</f>
        <v>620</v>
      </c>
      <c r="F24" s="209">
        <f>SUM(F12:F23)</f>
        <v>1010</v>
      </c>
      <c r="G24" s="209"/>
      <c r="H24" s="209"/>
      <c r="I24" s="209"/>
      <c r="J24" s="211">
        <f>SUM(D24:I25)</f>
        <v>32335</v>
      </c>
      <c r="K24" s="27"/>
      <c r="L24" s="27"/>
    </row>
    <row r="25" spans="1:19" ht="13.8" customHeight="1" thickBot="1" x14ac:dyDescent="0.3">
      <c r="A25" s="224"/>
      <c r="B25" s="225"/>
      <c r="C25" s="226"/>
      <c r="D25" s="210"/>
      <c r="E25" s="210"/>
      <c r="F25" s="210"/>
      <c r="G25" s="210"/>
      <c r="H25" s="210"/>
      <c r="I25" s="210"/>
      <c r="J25" s="212"/>
      <c r="K25" s="27"/>
      <c r="L25" s="27"/>
      <c r="O25" s="27"/>
    </row>
    <row r="26" spans="1:19" x14ac:dyDescent="0.25">
      <c r="A26" s="213" t="s">
        <v>40</v>
      </c>
      <c r="B26" s="213"/>
      <c r="C26" s="213"/>
      <c r="D26" s="213"/>
      <c r="E26" s="213"/>
      <c r="F26" s="213"/>
      <c r="G26" s="213"/>
      <c r="H26" s="213"/>
      <c r="I26" s="214"/>
      <c r="J26" s="215">
        <f>SUM(J12:J23)</f>
        <v>32335</v>
      </c>
      <c r="K26" s="27"/>
      <c r="M26" s="27"/>
    </row>
    <row r="27" spans="1:19" ht="13.8" thickBot="1" x14ac:dyDescent="0.3">
      <c r="A27" s="213"/>
      <c r="B27" s="213"/>
      <c r="C27" s="213"/>
      <c r="D27" s="213"/>
      <c r="E27" s="213"/>
      <c r="F27" s="213"/>
      <c r="G27" s="213"/>
      <c r="H27" s="213"/>
      <c r="I27" s="214"/>
      <c r="J27" s="216"/>
    </row>
    <row r="28" spans="1:19" ht="13.8" thickTop="1" x14ac:dyDescent="0.25">
      <c r="A28" s="217" t="s">
        <v>120</v>
      </c>
      <c r="B28" s="217"/>
      <c r="C28" s="217"/>
      <c r="D28" s="217"/>
      <c r="E28" s="217"/>
      <c r="F28" s="217"/>
      <c r="G28" s="217"/>
      <c r="H28" s="217"/>
      <c r="I28" s="218"/>
      <c r="J28" s="219">
        <f>SUM(J26,H34)</f>
        <v>35000</v>
      </c>
    </row>
    <row r="29" spans="1:19" ht="13.8" thickBot="1" x14ac:dyDescent="0.3">
      <c r="A29" s="217"/>
      <c r="B29" s="217"/>
      <c r="C29" s="217"/>
      <c r="D29" s="217"/>
      <c r="E29" s="217"/>
      <c r="F29" s="217"/>
      <c r="G29" s="217"/>
      <c r="H29" s="217"/>
      <c r="I29" s="218"/>
      <c r="J29" s="220"/>
      <c r="M29" s="27"/>
    </row>
    <row r="30" spans="1:19" ht="13.8" thickTop="1" x14ac:dyDescent="0.25">
      <c r="A30" s="207" t="s">
        <v>41</v>
      </c>
      <c r="B30" s="207"/>
      <c r="C30" s="207"/>
      <c r="D30" s="44"/>
      <c r="E30" s="45"/>
      <c r="F30" s="46"/>
      <c r="G30" s="46"/>
      <c r="H30" s="46"/>
    </row>
    <row r="31" spans="1:19" x14ac:dyDescent="0.25">
      <c r="A31" s="208" t="s">
        <v>43</v>
      </c>
      <c r="B31" s="208"/>
      <c r="C31" s="208"/>
      <c r="D31" s="47"/>
      <c r="E31" s="208" t="s">
        <v>42</v>
      </c>
      <c r="F31" s="208"/>
      <c r="G31" s="208"/>
      <c r="H31" s="47"/>
      <c r="K31" s="22"/>
      <c r="M31" s="27"/>
      <c r="N31" s="27"/>
    </row>
    <row r="32" spans="1:19" x14ac:dyDescent="0.25">
      <c r="A32" s="208" t="s">
        <v>44</v>
      </c>
      <c r="B32" s="208"/>
      <c r="C32" s="208"/>
      <c r="D32" s="47"/>
      <c r="E32" s="208" t="s">
        <v>46</v>
      </c>
      <c r="F32" s="208"/>
      <c r="G32" s="208"/>
      <c r="H32" s="47"/>
      <c r="I32" s="27"/>
      <c r="J32" s="22"/>
      <c r="M32" s="27"/>
    </row>
    <row r="33" spans="1:13" x14ac:dyDescent="0.25">
      <c r="A33" s="208" t="s">
        <v>109</v>
      </c>
      <c r="B33" s="208"/>
      <c r="C33" s="208"/>
      <c r="D33" s="47"/>
      <c r="E33" s="208"/>
      <c r="F33" s="208"/>
      <c r="G33" s="208"/>
      <c r="H33" s="47"/>
      <c r="L33" s="27"/>
    </row>
    <row r="34" spans="1:13" x14ac:dyDescent="0.25">
      <c r="A34" s="208"/>
      <c r="B34" s="208"/>
      <c r="C34" s="208"/>
      <c r="D34" s="47"/>
      <c r="E34" s="48"/>
      <c r="F34" s="48"/>
      <c r="G34" s="48"/>
      <c r="H34" s="49">
        <v>2665</v>
      </c>
    </row>
    <row r="36" spans="1:13" x14ac:dyDescent="0.25">
      <c r="M36" s="27"/>
    </row>
    <row r="37" spans="1:13" x14ac:dyDescent="0.25">
      <c r="D37" s="2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34:C34"/>
    <mergeCell ref="A30:C30"/>
    <mergeCell ref="A31:C31"/>
    <mergeCell ref="E31:G31"/>
    <mergeCell ref="A32:C32"/>
    <mergeCell ref="E32:G32"/>
    <mergeCell ref="A33:C33"/>
    <mergeCell ref="E33:G3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24</vt:i4>
      </vt:variant>
    </vt:vector>
  </HeadingPairs>
  <TitlesOfParts>
    <vt:vector size="54" baseType="lpstr">
      <vt:lpstr>D2 System</vt:lpstr>
      <vt:lpstr>A 3100 </vt:lpstr>
      <vt:lpstr>A 3100 fl1</vt:lpstr>
      <vt:lpstr>A 3100 fl2</vt:lpstr>
      <vt:lpstr>A 3100 fl3</vt:lpstr>
      <vt:lpstr>A 3100 fl4</vt:lpstr>
      <vt:lpstr>A 3100 fl5</vt:lpstr>
      <vt:lpstr>A 3100 fl6</vt:lpstr>
      <vt:lpstr>A 3100 fl7</vt:lpstr>
      <vt:lpstr>A 3100 fl8</vt:lpstr>
      <vt:lpstr>A 3100 fl9</vt:lpstr>
      <vt:lpstr>A 3100 fl10</vt:lpstr>
      <vt:lpstr>A 3100 fl11</vt:lpstr>
      <vt:lpstr>A 3100 fl12</vt:lpstr>
      <vt:lpstr>A 3100 fl13</vt:lpstr>
      <vt:lpstr>A Neo</vt:lpstr>
      <vt:lpstr>A 3200</vt:lpstr>
      <vt:lpstr>B 3100</vt:lpstr>
      <vt:lpstr>B Neo</vt:lpstr>
      <vt:lpstr>B 3200</vt:lpstr>
      <vt:lpstr>C Admin</vt:lpstr>
      <vt:lpstr>D</vt:lpstr>
      <vt:lpstr>E</vt:lpstr>
      <vt:lpstr>F</vt:lpstr>
      <vt:lpstr>G1</vt:lpstr>
      <vt:lpstr>G2</vt:lpstr>
      <vt:lpstr>H</vt:lpstr>
      <vt:lpstr>I</vt:lpstr>
      <vt:lpstr>J1</vt:lpstr>
      <vt:lpstr>K1 porters</vt:lpstr>
      <vt:lpstr>'A 3100 '!Print_Area</vt:lpstr>
      <vt:lpstr>'A 3100 fl1'!Print_Area</vt:lpstr>
      <vt:lpstr>'A 3100 fl10'!Print_Area</vt:lpstr>
      <vt:lpstr>'A 3100 fl11'!Print_Area</vt:lpstr>
      <vt:lpstr>'A 3100 fl12'!Print_Area</vt:lpstr>
      <vt:lpstr>'A 3100 fl13'!Print_Area</vt:lpstr>
      <vt:lpstr>'A 3100 fl2'!Print_Area</vt:lpstr>
      <vt:lpstr>'A 3100 fl3'!Print_Area</vt:lpstr>
      <vt:lpstr>'A 3100 fl4'!Print_Area</vt:lpstr>
      <vt:lpstr>'A 3100 fl5'!Print_Area</vt:lpstr>
      <vt:lpstr>'A 3100 fl6'!Print_Area</vt:lpstr>
      <vt:lpstr>'A 3100 fl7'!Print_Area</vt:lpstr>
      <vt:lpstr>'A 3100 fl8'!Print_Area</vt:lpstr>
      <vt:lpstr>'A 3100 fl9'!Print_Area</vt:lpstr>
      <vt:lpstr>'A 3200'!Print_Area</vt:lpstr>
      <vt:lpstr>'A Neo'!Print_Area</vt:lpstr>
      <vt:lpstr>'B 3100'!Print_Area</vt:lpstr>
      <vt:lpstr>'B 3200'!Print_Area</vt:lpstr>
      <vt:lpstr>'B Neo'!Print_Area</vt:lpstr>
      <vt:lpstr>'C Admin'!Print_Area</vt:lpstr>
      <vt:lpstr>'D2 System'!Print_Area</vt:lpstr>
      <vt:lpstr>'G1'!Print_Area</vt:lpstr>
      <vt:lpstr>'J1'!Print_Area</vt:lpstr>
      <vt:lpstr>'K1 porters'!Print_Area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dcterms:created xsi:type="dcterms:W3CDTF">2019-02-26T19:07:54Z</dcterms:created>
  <dcterms:modified xsi:type="dcterms:W3CDTF">2019-05-16T18:32:59Z</dcterms:modified>
</cp:coreProperties>
</file>